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5600" windowHeight="7965" activeTab="2"/>
  </bookViews>
  <sheets>
    <sheet name="Macroecon" sheetId="5" r:id="rId1"/>
    <sheet name="Povcal" sheetId="2" r:id="rId2"/>
    <sheet name="Chart" sheetId="4" r:id="rId3"/>
  </sheets>
  <calcPr calcId="125725"/>
</workbook>
</file>

<file path=xl/calcChain.xml><?xml version="1.0" encoding="utf-8"?>
<calcChain xmlns="http://schemas.openxmlformats.org/spreadsheetml/2006/main">
  <c r="BB11" i="5"/>
  <c r="BB12" s="1"/>
  <c r="BB15" s="1"/>
  <c r="AK38"/>
  <c r="AK41" s="1"/>
  <c r="AL38"/>
  <c r="AL42" s="1"/>
  <c r="AM38"/>
  <c r="AM41" s="1"/>
  <c r="AN38"/>
  <c r="AN42" s="1"/>
  <c r="AO38"/>
  <c r="AO41" s="1"/>
  <c r="AP38"/>
  <c r="AP42" s="1"/>
  <c r="AQ38"/>
  <c r="AQ41" s="1"/>
  <c r="AR38"/>
  <c r="AR42" s="1"/>
  <c r="AS38"/>
  <c r="AS41" s="1"/>
  <c r="AT38"/>
  <c r="AT42" s="1"/>
  <c r="AU38"/>
  <c r="AU41" s="1"/>
  <c r="AJ38"/>
  <c r="AJ42" s="1"/>
  <c r="BB14" l="1"/>
  <c r="BB16"/>
  <c r="BB13"/>
  <c r="AU39"/>
  <c r="AS39"/>
  <c r="AQ39"/>
  <c r="AO39"/>
  <c r="AM39"/>
  <c r="AK39"/>
  <c r="AJ41"/>
  <c r="AU40"/>
  <c r="AS40"/>
  <c r="AQ40"/>
  <c r="AO40"/>
  <c r="AM40"/>
  <c r="AK40"/>
  <c r="AT41"/>
  <c r="AR41"/>
  <c r="AP41"/>
  <c r="AN41"/>
  <c r="AL41"/>
  <c r="AU42"/>
  <c r="AS42"/>
  <c r="AQ42"/>
  <c r="AO42"/>
  <c r="AM42"/>
  <c r="AK42"/>
  <c r="AJ39"/>
  <c r="AT39"/>
  <c r="AR39"/>
  <c r="AP39"/>
  <c r="AN39"/>
  <c r="AL39"/>
  <c r="AJ40"/>
  <c r="AT40"/>
  <c r="AR40"/>
  <c r="AP40"/>
  <c r="AN40"/>
  <c r="AL40"/>
  <c r="L8" i="2"/>
  <c r="D32" s="1"/>
  <c r="L5"/>
  <c r="E29" s="1"/>
  <c r="E36" s="1"/>
  <c r="L6"/>
  <c r="E30" s="1"/>
  <c r="L7"/>
  <c r="E31" s="1"/>
  <c r="E38" s="1"/>
  <c r="L4"/>
  <c r="E28" s="1"/>
  <c r="C24"/>
  <c r="D24" s="1"/>
  <c r="E24" s="1"/>
  <c r="F24" s="1"/>
  <c r="G24" s="1"/>
  <c r="H24" s="1"/>
  <c r="I24" s="1"/>
  <c r="J24" s="1"/>
  <c r="K24" s="1"/>
  <c r="L24" s="1"/>
  <c r="C23"/>
  <c r="D23" s="1"/>
  <c r="E23" s="1"/>
  <c r="F23" s="1"/>
  <c r="G23" s="1"/>
  <c r="H23" s="1"/>
  <c r="I23" s="1"/>
  <c r="J23" s="1"/>
  <c r="K23" s="1"/>
  <c r="L23" s="1"/>
  <c r="C22"/>
  <c r="D22" s="1"/>
  <c r="E22" s="1"/>
  <c r="F22" s="1"/>
  <c r="G22" s="1"/>
  <c r="H22" s="1"/>
  <c r="I22" s="1"/>
  <c r="J22" s="1"/>
  <c r="K22" s="1"/>
  <c r="L22" s="1"/>
  <c r="C21"/>
  <c r="D21" s="1"/>
  <c r="E21" s="1"/>
  <c r="F21" s="1"/>
  <c r="G21" s="1"/>
  <c r="H21" s="1"/>
  <c r="I21" s="1"/>
  <c r="J21" s="1"/>
  <c r="K21" s="1"/>
  <c r="L21" s="1"/>
  <c r="C25"/>
  <c r="D25" s="1"/>
  <c r="E25" s="1"/>
  <c r="F25" s="1"/>
  <c r="G25" s="1"/>
  <c r="H25" s="1"/>
  <c r="I25" s="1"/>
  <c r="J25" s="1"/>
  <c r="K25" s="1"/>
  <c r="E37" l="1"/>
  <c r="L28"/>
  <c r="I32"/>
  <c r="E32"/>
  <c r="K32"/>
  <c r="K39" s="1"/>
  <c r="G32"/>
  <c r="C32"/>
  <c r="J32"/>
  <c r="H32"/>
  <c r="H39" s="1"/>
  <c r="F32"/>
  <c r="L32"/>
  <c r="J29"/>
  <c r="F29"/>
  <c r="F36" s="1"/>
  <c r="L29"/>
  <c r="L36" s="1"/>
  <c r="H29"/>
  <c r="D29"/>
  <c r="J31"/>
  <c r="F31"/>
  <c r="L31"/>
  <c r="L38" s="1"/>
  <c r="H31"/>
  <c r="D31"/>
  <c r="D38" s="1"/>
  <c r="J28"/>
  <c r="H28"/>
  <c r="F28"/>
  <c r="D28"/>
  <c r="D40" s="1"/>
  <c r="L30"/>
  <c r="L37" s="1"/>
  <c r="J30"/>
  <c r="J37" s="1"/>
  <c r="H30"/>
  <c r="F30"/>
  <c r="F37" s="1"/>
  <c r="D30"/>
  <c r="D37" s="1"/>
  <c r="C28"/>
  <c r="K28"/>
  <c r="I28"/>
  <c r="I40" s="1"/>
  <c r="G28"/>
  <c r="C29"/>
  <c r="C36" s="1"/>
  <c r="K29"/>
  <c r="K36" s="1"/>
  <c r="I29"/>
  <c r="I36" s="1"/>
  <c r="G29"/>
  <c r="G36" s="1"/>
  <c r="C30"/>
  <c r="C37" s="1"/>
  <c r="K30"/>
  <c r="K37" s="1"/>
  <c r="I30"/>
  <c r="I37" s="1"/>
  <c r="G30"/>
  <c r="G37" s="1"/>
  <c r="C31"/>
  <c r="C38" s="1"/>
  <c r="K31"/>
  <c r="K38" s="1"/>
  <c r="I31"/>
  <c r="I38" s="1"/>
  <c r="G31"/>
  <c r="G38" s="1"/>
  <c r="L25"/>
  <c r="E40" l="1"/>
  <c r="E39"/>
  <c r="J38"/>
  <c r="H36"/>
  <c r="L39"/>
  <c r="C39"/>
  <c r="I39"/>
  <c r="D39"/>
  <c r="K40"/>
  <c r="H37"/>
  <c r="H38"/>
  <c r="F38"/>
  <c r="D36"/>
  <c r="J36"/>
  <c r="F39"/>
  <c r="J39"/>
  <c r="G39"/>
  <c r="L40"/>
  <c r="C40"/>
  <c r="G40"/>
  <c r="H40"/>
  <c r="F40"/>
  <c r="J40"/>
</calcChain>
</file>

<file path=xl/sharedStrings.xml><?xml version="1.0" encoding="utf-8"?>
<sst xmlns="http://schemas.openxmlformats.org/spreadsheetml/2006/main" count="251" uniqueCount="133">
  <si>
    <t>Nigeria</t>
  </si>
  <si>
    <t>Survey</t>
  </si>
  <si>
    <t>year</t>
  </si>
  <si>
    <t>Inc/Con</t>
  </si>
  <si>
    <t>Mean</t>
  </si>
  <si>
    <t>($)</t>
  </si>
  <si>
    <t>Pov. line</t>
  </si>
  <si>
    <t>Headcount</t>
  </si>
  <si>
    <t>(%)</t>
  </si>
  <si>
    <t>Pov. gap</t>
  </si>
  <si>
    <t>square</t>
  </si>
  <si>
    <t>Watts</t>
  </si>
  <si>
    <t>index</t>
  </si>
  <si>
    <t>Gini</t>
  </si>
  <si>
    <t>MLD</t>
  </si>
  <si>
    <t>C</t>
  </si>
  <si>
    <t>Year</t>
  </si>
  <si>
    <t>Income or Consumption share by deciles (%)</t>
  </si>
  <si>
    <t>lowest</t>
  </si>
  <si>
    <t>2nd</t>
  </si>
  <si>
    <t>3rd</t>
  </si>
  <si>
    <t>4th</t>
  </si>
  <si>
    <t>5th</t>
  </si>
  <si>
    <t>6th</t>
  </si>
  <si>
    <t>7th</t>
  </si>
  <si>
    <t>8th</t>
  </si>
  <si>
    <t>9th</t>
  </si>
  <si>
    <t>highest</t>
  </si>
  <si>
    <t>Population</t>
  </si>
  <si>
    <t>(mil.)</t>
  </si>
  <si>
    <t>All outputs from PovcalNet should cite the source as 'PovcalNet: the on-line tool for poverty measurement developed by the Development Research Group of the World Bank' and provide the URL to PovcalNet.</t>
  </si>
  <si>
    <t>The income/consumption shares by decile are based on estimated Lorenz curves. Households are ranked by income or consumption per person. Distributions are population (household-size and sampling expansion factor) weighted.</t>
  </si>
  <si>
    <t>(*) Distribution is based on aggregated Lorenz curve</t>
  </si>
  <si>
    <t>(**) No valid PPP available. International poverty measures can not be computed.</t>
  </si>
  <si>
    <t>(☆) PPP is regression based.</t>
  </si>
  <si>
    <t>Note:</t>
  </si>
  <si>
    <t>Source: Povcal (http://iresearch.worldbank.org/PovcalNet/index.htm?2)</t>
  </si>
  <si>
    <t>Cummulative</t>
  </si>
  <si>
    <t>Diagonal</t>
  </si>
  <si>
    <t>Con. Total</t>
  </si>
  <si>
    <t>Con. Total ($)</t>
  </si>
  <si>
    <t>Con. Growth 1985-2009</t>
  </si>
  <si>
    <t>1985-2009</t>
    <phoneticPr fontId="2"/>
  </si>
  <si>
    <t>1985-1992</t>
    <phoneticPr fontId="2"/>
  </si>
  <si>
    <t>1992-1996</t>
    <phoneticPr fontId="2"/>
  </si>
  <si>
    <t>1996-2003</t>
    <phoneticPr fontId="2"/>
  </si>
  <si>
    <t>2003-2009</t>
    <phoneticPr fontId="2"/>
  </si>
  <si>
    <t>Indicator Name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</si>
  <si>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</si>
  <si>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</si>
  <si>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</si>
  <si>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</si>
  <si>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</si>
  <si>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</si>
  <si>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</si>
  <si>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</si>
  <si>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</si>
  <si>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</si>
  <si>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</si>
  <si>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</si>
  <si>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</si>
  <si>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</si>
  <si>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</si>
  <si>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</si>
  <si>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</si>
  <si>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</si>
  <si>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</si>
  <si>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</si>
  <si>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</si>
  <si>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</si>
  <si>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</si>
  <si>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</si>
  <si>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</si>
  <si>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</si>
  <si>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</si>
  <si>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</si>
  <si>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</si>
  <si>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</si>
  <si>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</si>
  <si>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</si>
  <si>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</si>
  <si>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</si>
  <si>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</si>
  <si>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</si>
  <si>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</si>
  <si>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</si>
  <si>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</si>
  <si>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</si>
  <si>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</si>
  <si>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</si>
  <si>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</si>
  <si>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</si>
  <si>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</si>
  <si>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</si>
  <si>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</si>
  <si>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</si>
  <si>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</si>
  <si>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</si>
  <si>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</si>
  <si>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</si>
  <si>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Employment</t>
  </si>
  <si>
    <t>Sectoral Growth</t>
  </si>
  <si>
    <t>Mining &amp; quarrying</t>
  </si>
  <si>
    <t>Industry</t>
  </si>
  <si>
    <t>IMF IV article</t>
  </si>
  <si>
    <t>Agriculture</t>
  </si>
  <si>
    <t xml:space="preserve">Services </t>
  </si>
  <si>
    <t>Total</t>
  </si>
  <si>
    <t>Source</t>
  </si>
  <si>
    <t>WB</t>
  </si>
  <si>
    <t>NBS</t>
  </si>
  <si>
    <t>National Account</t>
  </si>
  <si>
    <t>Agriculture, employment</t>
  </si>
  <si>
    <t>Mining &amp; quarrying, employment</t>
  </si>
  <si>
    <t>Industry, employment</t>
  </si>
  <si>
    <t>Services , employment</t>
  </si>
  <si>
    <t>Total, employment</t>
  </si>
  <si>
    <t>share %</t>
  </si>
  <si>
    <t>current Naira</t>
  </si>
  <si>
    <t>% of total employment</t>
  </si>
  <si>
    <t>constant 2000 US$</t>
  </si>
  <si>
    <t>Agriculture, value added</t>
  </si>
  <si>
    <t>Services, etc., value added</t>
  </si>
  <si>
    <t>annual % growth</t>
  </si>
  <si>
    <t>% of GDP</t>
  </si>
  <si>
    <t>Industry, value added</t>
  </si>
  <si>
    <t>Manufacturing, value added</t>
  </si>
  <si>
    <t>annual %</t>
  </si>
  <si>
    <t>Consumer price index</t>
  </si>
  <si>
    <t>Inflation, consumer prices</t>
  </si>
  <si>
    <t>2005 = 100</t>
  </si>
  <si>
    <t xml:space="preserve">GDP per capita, PPP </t>
  </si>
  <si>
    <t>constant 2005 international $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</si>
</sst>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9"/>
      <color rgb="FF333333"/>
      <name val="Calibri"/>
      <family val="2"/>
      <scheme val="minor"/>
    </font>
    <font>
      <sz val="6"/>
      <name val="Calibri"/>
      <family val="3"/>
      <charset val="128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1" fillId="0" borderId="0" xfId="0" applyFont="1" applyAlignment="1">
      <alignment horizontal="left" indent="3"/>
    </xf>
    <xf numFmtId="0" fontId="0" fillId="3" borderId="0" xfId="0" applyFill="1"/>
    <xf numFmtId="0" fontId="3" fillId="3" borderId="0" xfId="0" applyFont="1" applyFill="1"/>
    <xf numFmtId="0" fontId="0" fillId="4" borderId="0" xfId="0" applyFill="1"/>
    <xf numFmtId="0" fontId="0" fillId="5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ja-JP"/>
            </a:pPr>
            <a:r>
              <a:rPr lang="en-GB"/>
              <a:t>Lorenz</a:t>
            </a:r>
            <a:r>
              <a:rPr lang="en-GB" baseline="0"/>
              <a:t> Curve (Inequality)</a:t>
            </a:r>
            <a:endParaRPr lang="en-GB"/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Povcal!$A$20</c:f>
              <c:strCache>
                <c:ptCount val="1"/>
                <c:pt idx="0">
                  <c:v>Diagonal</c:v>
                </c:pt>
              </c:strCache>
            </c:strRef>
          </c:tx>
          <c:marker>
            <c:symbol val="none"/>
          </c:marker>
          <c:cat>
            <c:numRef>
              <c:f>Povcal!$B$20:$L$20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cat>
          <c:val>
            <c:numRef>
              <c:f>Povcal!$B$20:$L$20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val>
        </c:ser>
        <c:ser>
          <c:idx val="1"/>
          <c:order val="1"/>
          <c:tx>
            <c:strRef>
              <c:f>Povcal!$A$21</c:f>
              <c:strCache>
                <c:ptCount val="1"/>
                <c:pt idx="0">
                  <c:v>1985</c:v>
                </c:pt>
              </c:strCache>
            </c:strRef>
          </c:tx>
          <c:marker>
            <c:symbol val="none"/>
          </c:marker>
          <c:cat>
            <c:numRef>
              <c:f>Povcal!$B$20:$L$20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cat>
          <c:val>
            <c:numRef>
              <c:f>Povcal!$B$21:$L$21</c:f>
              <c:numCache>
                <c:formatCode>General</c:formatCode>
                <c:ptCount val="11"/>
                <c:pt idx="0">
                  <c:v>0</c:v>
                </c:pt>
                <c:pt idx="1">
                  <c:v>2.4700000000000002</c:v>
                </c:pt>
                <c:pt idx="2">
                  <c:v>6.02</c:v>
                </c:pt>
                <c:pt idx="3">
                  <c:v>10.649999999999999</c:v>
                </c:pt>
                <c:pt idx="4">
                  <c:v>16.43</c:v>
                </c:pt>
                <c:pt idx="5">
                  <c:v>23.46</c:v>
                </c:pt>
                <c:pt idx="6">
                  <c:v>31.950000000000003</c:v>
                </c:pt>
                <c:pt idx="7">
                  <c:v>42.24</c:v>
                </c:pt>
                <c:pt idx="8">
                  <c:v>54.99</c:v>
                </c:pt>
                <c:pt idx="9">
                  <c:v>71.790000000000006</c:v>
                </c:pt>
                <c:pt idx="10">
                  <c:v>100</c:v>
                </c:pt>
              </c:numCache>
            </c:numRef>
          </c:val>
        </c:ser>
        <c:ser>
          <c:idx val="2"/>
          <c:order val="2"/>
          <c:tx>
            <c:strRef>
              <c:f>Povcal!$A$22</c:f>
              <c:strCache>
                <c:ptCount val="1"/>
                <c:pt idx="0">
                  <c:v>1992</c:v>
                </c:pt>
              </c:strCache>
            </c:strRef>
          </c:tx>
          <c:marker>
            <c:symbol val="none"/>
          </c:marker>
          <c:val>
            <c:numRef>
              <c:f>Povcal!$B$22:$L$22</c:f>
              <c:numCache>
                <c:formatCode>General</c:formatCode>
                <c:ptCount val="11"/>
                <c:pt idx="0">
                  <c:v>0</c:v>
                </c:pt>
                <c:pt idx="1">
                  <c:v>1.42</c:v>
                </c:pt>
                <c:pt idx="2">
                  <c:v>4</c:v>
                </c:pt>
                <c:pt idx="3">
                  <c:v>7.76</c:v>
                </c:pt>
                <c:pt idx="4">
                  <c:v>12.8</c:v>
                </c:pt>
                <c:pt idx="5">
                  <c:v>19.25</c:v>
                </c:pt>
                <c:pt idx="6">
                  <c:v>27.369999999999997</c:v>
                </c:pt>
                <c:pt idx="7">
                  <c:v>37.559999999999995</c:v>
                </c:pt>
                <c:pt idx="8">
                  <c:v>50.629999999999995</c:v>
                </c:pt>
                <c:pt idx="9">
                  <c:v>68.47</c:v>
                </c:pt>
                <c:pt idx="10">
                  <c:v>100</c:v>
                </c:pt>
              </c:numCache>
            </c:numRef>
          </c:val>
        </c:ser>
        <c:ser>
          <c:idx val="3"/>
          <c:order val="3"/>
          <c:tx>
            <c:strRef>
              <c:f>Povcal!$A$23</c:f>
              <c:strCache>
                <c:ptCount val="1"/>
                <c:pt idx="0">
                  <c:v>1996</c:v>
                </c:pt>
              </c:strCache>
            </c:strRef>
          </c:tx>
          <c:marker>
            <c:symbol val="none"/>
          </c:marker>
          <c:cat>
            <c:numRef>
              <c:f>Povcal!$B$20:$L$20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cat>
          <c:val>
            <c:numRef>
              <c:f>Povcal!$B$23:$L$23</c:f>
              <c:numCache>
                <c:formatCode>General</c:formatCode>
                <c:ptCount val="11"/>
                <c:pt idx="0">
                  <c:v>0</c:v>
                </c:pt>
                <c:pt idx="1">
                  <c:v>1.89</c:v>
                </c:pt>
                <c:pt idx="2">
                  <c:v>5</c:v>
                </c:pt>
                <c:pt idx="3">
                  <c:v>9.07</c:v>
                </c:pt>
                <c:pt idx="4">
                  <c:v>14.120000000000001</c:v>
                </c:pt>
                <c:pt idx="5">
                  <c:v>20.260000000000002</c:v>
                </c:pt>
                <c:pt idx="6">
                  <c:v>27.67</c:v>
                </c:pt>
                <c:pt idx="7">
                  <c:v>36.67</c:v>
                </c:pt>
                <c:pt idx="8">
                  <c:v>47.89</c:v>
                </c:pt>
                <c:pt idx="9">
                  <c:v>62.9</c:v>
                </c:pt>
                <c:pt idx="10">
                  <c:v>100</c:v>
                </c:pt>
              </c:numCache>
            </c:numRef>
          </c:val>
        </c:ser>
        <c:ser>
          <c:idx val="5"/>
          <c:order val="4"/>
          <c:tx>
            <c:strRef>
              <c:f>Povcal!$A$25</c:f>
              <c:strCache>
                <c:ptCount val="1"/>
                <c:pt idx="0">
                  <c:v>2009</c:v>
                </c:pt>
              </c:strCache>
            </c:strRef>
          </c:tx>
          <c:marker>
            <c:symbol val="none"/>
          </c:marker>
          <c:cat>
            <c:numRef>
              <c:f>Povcal!$B$20:$L$20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cat>
          <c:val>
            <c:numRef>
              <c:f>Povcal!$B$25:$L$25</c:f>
              <c:numCache>
                <c:formatCode>General</c:formatCode>
                <c:ptCount val="11"/>
                <c:pt idx="0">
                  <c:v>0</c:v>
                </c:pt>
                <c:pt idx="1">
                  <c:v>1.75</c:v>
                </c:pt>
                <c:pt idx="2">
                  <c:v>4.41</c:v>
                </c:pt>
                <c:pt idx="3">
                  <c:v>8.0300000000000011</c:v>
                </c:pt>
                <c:pt idx="4">
                  <c:v>12.680000000000001</c:v>
                </c:pt>
                <c:pt idx="5">
                  <c:v>18.48</c:v>
                </c:pt>
                <c:pt idx="6">
                  <c:v>25.66</c:v>
                </c:pt>
                <c:pt idx="7">
                  <c:v>34.58</c:v>
                </c:pt>
                <c:pt idx="8">
                  <c:v>45.989999999999995</c:v>
                </c:pt>
                <c:pt idx="9">
                  <c:v>61.769999999999996</c:v>
                </c:pt>
                <c:pt idx="10">
                  <c:v>100</c:v>
                </c:pt>
              </c:numCache>
            </c:numRef>
          </c:val>
        </c:ser>
        <c:marker val="1"/>
        <c:axId val="109864448"/>
        <c:axId val="109883392"/>
      </c:lineChart>
      <c:catAx>
        <c:axId val="1098644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ja-JP" b="1"/>
                </a:pPr>
                <a:r>
                  <a:rPr lang="en-GB" sz="1000" b="1" i="0" baseline="0"/>
                  <a:t>Cumulative Shares of Population (%)</a:t>
                </a:r>
                <a:endParaRPr lang="en-GB" sz="1000" b="1"/>
              </a:p>
            </c:rich>
          </c:tx>
          <c:layout/>
        </c:title>
        <c:numFmt formatCode="General" sourceLinked="1"/>
        <c:majorTickMark val="none"/>
        <c:tickLblPos val="nextTo"/>
        <c:txPr>
          <a:bodyPr/>
          <a:lstStyle/>
          <a:p>
            <a:pPr>
              <a:defRPr lang="ja-JP"/>
            </a:pPr>
            <a:endParaRPr lang="en-US"/>
          </a:p>
        </c:txPr>
        <c:crossAx val="109883392"/>
        <c:crosses val="autoZero"/>
        <c:auto val="1"/>
        <c:lblAlgn val="ctr"/>
        <c:lblOffset val="100"/>
        <c:tickLblSkip val="1"/>
      </c:catAx>
      <c:valAx>
        <c:axId val="109883392"/>
        <c:scaling>
          <c:orientation val="minMax"/>
          <c:max val="100"/>
        </c:scaling>
        <c:axPos val="l"/>
        <c:majorGridlines/>
        <c:title>
          <c:tx>
            <c:rich>
              <a:bodyPr/>
              <a:lstStyle/>
              <a:p>
                <a:pPr>
                  <a:defRPr lang="ja-JP" sz="1000" b="1"/>
                </a:pPr>
                <a:r>
                  <a:rPr lang="en-GB" sz="1000" b="1" i="0" baseline="0"/>
                  <a:t>Cumulative Shares of Income (%)</a:t>
                </a:r>
                <a:endParaRPr lang="en-GB" sz="1000" b="1"/>
              </a:p>
            </c:rich>
          </c:tx>
          <c:layout/>
        </c:title>
        <c:numFmt formatCode="General" sourceLinked="1"/>
        <c:majorTickMark val="none"/>
        <c:tickLblPos val="nextTo"/>
        <c:txPr>
          <a:bodyPr/>
          <a:lstStyle/>
          <a:p>
            <a:pPr>
              <a:defRPr lang="ja-JP"/>
            </a:pPr>
            <a:endParaRPr lang="en-US"/>
          </a:p>
        </c:txPr>
        <c:crossAx val="109864448"/>
        <c:crossesAt val="1"/>
        <c:crossBetween val="midCat"/>
      </c:valAx>
    </c:plotArea>
    <c:legend>
      <c:legendPos val="r"/>
      <c:layout/>
      <c:txPr>
        <a:bodyPr/>
        <a:lstStyle/>
        <a:p>
          <a:pPr>
            <a:defRPr lang="ja-JP"/>
          </a:pPr>
          <a:endParaRPr lang="en-US"/>
        </a:p>
      </c:txPr>
    </c:legend>
    <c:plotVisOnly val="1"/>
    <c:dispBlanksAs val="gap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ja-JP"/>
            </a:pPr>
            <a:r>
              <a:rPr lang="en-GB"/>
              <a:t>Growth Incidence Curve (1985-2009)</a:t>
            </a:r>
          </a:p>
        </c:rich>
      </c:tx>
      <c:layout/>
    </c:title>
    <c:plotArea>
      <c:layout/>
      <c:lineChart>
        <c:grouping val="standard"/>
        <c:ser>
          <c:idx val="4"/>
          <c:order val="0"/>
          <c:tx>
            <c:strRef>
              <c:f>Povcal!$A$40</c:f>
              <c:strCache>
                <c:ptCount val="1"/>
                <c:pt idx="0">
                  <c:v>1985-2009</c:v>
                </c:pt>
              </c:strCache>
            </c:strRef>
          </c:tx>
          <c:marker>
            <c:symbol val="none"/>
          </c:marker>
          <c:cat>
            <c:numRef>
              <c:f>Povcal!$B$35:$L$35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cat>
          <c:val>
            <c:numRef>
              <c:f>Povcal!$B$40:$L$40</c:f>
              <c:numCache>
                <c:formatCode>General</c:formatCode>
                <c:ptCount val="11"/>
                <c:pt idx="1">
                  <c:v>0.44978556470543407</c:v>
                </c:pt>
                <c:pt idx="2">
                  <c:v>0.70599293637467064</c:v>
                </c:pt>
                <c:pt idx="3">
                  <c:v>0.91049832129060926</c:v>
                </c:pt>
                <c:pt idx="4">
                  <c:v>1.0526952153657214</c:v>
                </c:pt>
                <c:pt idx="5">
                  <c:v>1.1816807965836251</c:v>
                </c:pt>
                <c:pt idx="6">
                  <c:v>1.3114701043799424</c:v>
                </c:pt>
                <c:pt idx="7">
                  <c:v>1.4443679286861588</c:v>
                </c:pt>
                <c:pt idx="8">
                  <c:v>1.6204805214307603</c:v>
                </c:pt>
                <c:pt idx="9">
                  <c:v>1.8992351034455033</c:v>
                </c:pt>
                <c:pt idx="10">
                  <c:v>4.5113646889666512</c:v>
                </c:pt>
              </c:numCache>
            </c:numRef>
          </c:val>
          <c:smooth val="1"/>
        </c:ser>
        <c:marker val="1"/>
        <c:axId val="110432640"/>
        <c:axId val="110462848"/>
      </c:lineChart>
      <c:catAx>
        <c:axId val="1104326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ja-JP"/>
                </a:pPr>
                <a:r>
                  <a:rPr lang="en-GB"/>
                  <a:t>Consumption Percentile</a:t>
                </a:r>
              </a:p>
            </c:rich>
          </c:tx>
          <c:layout/>
        </c:title>
        <c:numFmt formatCode="General" sourceLinked="1"/>
        <c:majorTickMark val="none"/>
        <c:tickLblPos val="nextTo"/>
        <c:txPr>
          <a:bodyPr/>
          <a:lstStyle/>
          <a:p>
            <a:pPr>
              <a:defRPr lang="ja-JP"/>
            </a:pPr>
            <a:endParaRPr lang="en-US"/>
          </a:p>
        </c:txPr>
        <c:crossAx val="110462848"/>
        <c:crosses val="autoZero"/>
        <c:auto val="1"/>
        <c:lblAlgn val="ctr"/>
        <c:lblOffset val="100"/>
      </c:catAx>
      <c:valAx>
        <c:axId val="11046284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 lang="ja-JP"/>
                </a:pPr>
                <a:r>
                  <a:rPr lang="en-GB"/>
                  <a:t>Average Annual</a:t>
                </a:r>
                <a:r>
                  <a:rPr lang="en-GB" baseline="0"/>
                  <a:t> Consumption Growth (%)</a:t>
                </a:r>
                <a:endParaRPr lang="en-GB"/>
              </a:p>
            </c:rich>
          </c:tx>
          <c:layout/>
        </c:title>
        <c:numFmt formatCode="General" sourceLinked="1"/>
        <c:majorTickMark val="none"/>
        <c:tickLblPos val="nextTo"/>
        <c:txPr>
          <a:bodyPr/>
          <a:lstStyle/>
          <a:p>
            <a:pPr>
              <a:defRPr lang="ja-JP"/>
            </a:pPr>
            <a:endParaRPr lang="en-US"/>
          </a:p>
        </c:txPr>
        <c:crossAx val="110432640"/>
        <c:crosses val="autoZero"/>
        <c:crossBetween val="between"/>
      </c:valAx>
    </c:plotArea>
    <c:legend>
      <c:legendPos val="b"/>
      <c:layout/>
    </c:legend>
    <c:plotVisOnly val="1"/>
    <c:dispBlanksAs val="gap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/>
              <a:t>Sectoral</a:t>
            </a:r>
            <a:r>
              <a:rPr lang="en-GB" baseline="0"/>
              <a:t> Share of Employment</a:t>
            </a:r>
            <a:endParaRPr lang="en-GB"/>
          </a:p>
        </c:rich>
      </c:tx>
      <c:layout/>
    </c:title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cat>
            <c:strRef>
              <c:f>Macroecon!$A$13:$A$16</c:f>
              <c:strCache>
                <c:ptCount val="4"/>
                <c:pt idx="0">
                  <c:v>Agriculture, employment</c:v>
                </c:pt>
                <c:pt idx="1">
                  <c:v>Mining &amp; quarrying, employment</c:v>
                </c:pt>
                <c:pt idx="2">
                  <c:v>Industry, employment</c:v>
                </c:pt>
                <c:pt idx="3">
                  <c:v>Services , employment</c:v>
                </c:pt>
              </c:strCache>
            </c:strRef>
          </c:cat>
          <c:val>
            <c:numRef>
              <c:f>Macroecon!$BB$13:$BB$16</c:f>
              <c:numCache>
                <c:formatCode>General</c:formatCode>
                <c:ptCount val="4"/>
                <c:pt idx="0">
                  <c:v>30.57217867172859</c:v>
                </c:pt>
                <c:pt idx="1">
                  <c:v>0.30182975946895368</c:v>
                </c:pt>
                <c:pt idx="2">
                  <c:v>10.996569181679085</c:v>
                </c:pt>
                <c:pt idx="3">
                  <c:v>58.129422387123377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t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ja-JP"/>
            </a:pPr>
            <a:r>
              <a:rPr lang="en-GB"/>
              <a:t>Gini Index (Inequality)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marker>
            <c:symbol val="none"/>
          </c:marker>
          <c:cat>
            <c:numRef>
              <c:f>Povcal!$A$4:$A$8</c:f>
              <c:numCache>
                <c:formatCode>General</c:formatCode>
                <c:ptCount val="5"/>
                <c:pt idx="0">
                  <c:v>1985</c:v>
                </c:pt>
                <c:pt idx="1">
                  <c:v>1992</c:v>
                </c:pt>
                <c:pt idx="2">
                  <c:v>1996</c:v>
                </c:pt>
                <c:pt idx="3">
                  <c:v>2003</c:v>
                </c:pt>
                <c:pt idx="4">
                  <c:v>2009</c:v>
                </c:pt>
              </c:numCache>
            </c:numRef>
          </c:cat>
          <c:val>
            <c:numRef>
              <c:f>Povcal!$I$4:$I$8</c:f>
              <c:numCache>
                <c:formatCode>General</c:formatCode>
                <c:ptCount val="5"/>
                <c:pt idx="0">
                  <c:v>38.68</c:v>
                </c:pt>
                <c:pt idx="1">
                  <c:v>44.95</c:v>
                </c:pt>
                <c:pt idx="2">
                  <c:v>46.5</c:v>
                </c:pt>
                <c:pt idx="3">
                  <c:v>42.93</c:v>
                </c:pt>
                <c:pt idx="4">
                  <c:v>48.83</c:v>
                </c:pt>
              </c:numCache>
            </c:numRef>
          </c:val>
        </c:ser>
        <c:marker val="1"/>
        <c:axId val="109776896"/>
        <c:axId val="109778432"/>
      </c:lineChart>
      <c:catAx>
        <c:axId val="10977689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lang="ja-JP"/>
            </a:pPr>
            <a:endParaRPr lang="en-US"/>
          </a:p>
        </c:txPr>
        <c:crossAx val="109778432"/>
        <c:crosses val="autoZero"/>
        <c:auto val="1"/>
        <c:lblAlgn val="ctr"/>
        <c:lblOffset val="100"/>
      </c:catAx>
      <c:valAx>
        <c:axId val="109778432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txPr>
          <a:bodyPr/>
          <a:lstStyle/>
          <a:p>
            <a:pPr>
              <a:defRPr lang="ja-JP"/>
            </a:pPr>
            <a:endParaRPr lang="en-US"/>
          </a:p>
        </c:txPr>
        <c:crossAx val="109776896"/>
        <c:crosses val="autoZero"/>
        <c:crossBetween val="between"/>
      </c:valAx>
    </c:plotArea>
    <c:plotVisOnly val="1"/>
    <c:dispBlanksAs val="gap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ja-JP"/>
            </a:pPr>
            <a:r>
              <a:rPr lang="en-GB"/>
              <a:t>Growth</a:t>
            </a:r>
            <a:r>
              <a:rPr lang="en-GB" baseline="0"/>
              <a:t> &amp; Poverty</a:t>
            </a:r>
            <a:endParaRPr lang="en-GB"/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v>Poverty Headcount (US$ 1.25)</c:v>
          </c:tx>
          <c:marker>
            <c:symbol val="none"/>
          </c:marker>
          <c:cat>
            <c:numRef>
              <c:f>Povcal!$A$4:$A$8</c:f>
              <c:numCache>
                <c:formatCode>General</c:formatCode>
                <c:ptCount val="5"/>
                <c:pt idx="0">
                  <c:v>1985</c:v>
                </c:pt>
                <c:pt idx="1">
                  <c:v>1992</c:v>
                </c:pt>
                <c:pt idx="2">
                  <c:v>1996</c:v>
                </c:pt>
                <c:pt idx="3">
                  <c:v>2003</c:v>
                </c:pt>
                <c:pt idx="4">
                  <c:v>2009</c:v>
                </c:pt>
              </c:numCache>
            </c:numRef>
          </c:cat>
          <c:val>
            <c:numRef>
              <c:f>Povcal!$E$4:$E$8</c:f>
              <c:numCache>
                <c:formatCode>General</c:formatCode>
                <c:ptCount val="5"/>
                <c:pt idx="0">
                  <c:v>53.93</c:v>
                </c:pt>
                <c:pt idx="1">
                  <c:v>61.9</c:v>
                </c:pt>
                <c:pt idx="2">
                  <c:v>68.510000000000005</c:v>
                </c:pt>
                <c:pt idx="3">
                  <c:v>63.07</c:v>
                </c:pt>
                <c:pt idx="4">
                  <c:v>67.98</c:v>
                </c:pt>
              </c:numCache>
            </c:numRef>
          </c:val>
        </c:ser>
        <c:ser>
          <c:idx val="2"/>
          <c:order val="2"/>
          <c:tx>
            <c:v>Inflation (Consumer Price annual %)</c:v>
          </c:tx>
          <c:marker>
            <c:symbol val="none"/>
          </c:marker>
          <c:val>
            <c:numRef>
              <c:f>(Macroecon!$AC$4,Macroecon!$AJ$4,Macroecon!$AN$4,Macroecon!$AU$4,Macroecon!$BA$4)</c:f>
              <c:numCache>
                <c:formatCode>General</c:formatCode>
                <c:ptCount val="5"/>
                <c:pt idx="0">
                  <c:v>7.4353448275862064</c:v>
                </c:pt>
                <c:pt idx="1">
                  <c:v>44.588842715023134</c:v>
                </c:pt>
                <c:pt idx="2">
                  <c:v>29.268292682927012</c:v>
                </c:pt>
                <c:pt idx="3">
                  <c:v>14.031783613143659</c:v>
                </c:pt>
                <c:pt idx="4">
                  <c:v>11.537672747305237</c:v>
                </c:pt>
              </c:numCache>
            </c:numRef>
          </c:val>
        </c:ser>
        <c:marker val="1"/>
        <c:axId val="109804928"/>
        <c:axId val="109806720"/>
      </c:lineChart>
      <c:lineChart>
        <c:grouping val="standard"/>
        <c:ser>
          <c:idx val="1"/>
          <c:order val="1"/>
          <c:tx>
            <c:v>GDP per capita (PPP, constant 2005 US$)</c:v>
          </c:tx>
          <c:marker>
            <c:symbol val="none"/>
          </c:marker>
          <c:val>
            <c:numRef>
              <c:f>(Macroecon!$AC$5,Macroecon!$AJ$5,Macroecon!$AN$5,Macroecon!$AU$5,Macroecon!$BA$5)</c:f>
              <c:numCache>
                <c:formatCode>General</c:formatCode>
                <c:ptCount val="5"/>
                <c:pt idx="0">
                  <c:v>1241.2247802434251</c:v>
                </c:pt>
                <c:pt idx="1">
                  <c:v>1454.771610783569</c:v>
                </c:pt>
                <c:pt idx="2">
                  <c:v>1447.3267292560035</c:v>
                </c:pt>
                <c:pt idx="3">
                  <c:v>1577.1200880880224</c:v>
                </c:pt>
                <c:pt idx="4">
                  <c:v>2030.4642840431245</c:v>
                </c:pt>
              </c:numCache>
            </c:numRef>
          </c:val>
        </c:ser>
        <c:marker val="1"/>
        <c:axId val="109822720"/>
        <c:axId val="109808640"/>
      </c:lineChart>
      <c:catAx>
        <c:axId val="10980492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lang="ja-JP"/>
            </a:pPr>
            <a:endParaRPr lang="en-US"/>
          </a:p>
        </c:txPr>
        <c:crossAx val="109806720"/>
        <c:crosses val="autoZero"/>
        <c:auto val="1"/>
        <c:lblAlgn val="ctr"/>
        <c:lblOffset val="100"/>
      </c:catAx>
      <c:valAx>
        <c:axId val="10980672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 lang="ja-JP" b="1"/>
                </a:pPr>
                <a:r>
                  <a:rPr lang="en-GB" b="1"/>
                  <a:t>%</a:t>
                </a:r>
              </a:p>
            </c:rich>
          </c:tx>
          <c:layout/>
        </c:title>
        <c:numFmt formatCode="General" sourceLinked="1"/>
        <c:majorTickMark val="none"/>
        <c:tickLblPos val="nextTo"/>
        <c:txPr>
          <a:bodyPr/>
          <a:lstStyle/>
          <a:p>
            <a:pPr>
              <a:defRPr lang="ja-JP"/>
            </a:pPr>
            <a:endParaRPr lang="en-US"/>
          </a:p>
        </c:txPr>
        <c:crossAx val="109804928"/>
        <c:crosses val="autoZero"/>
        <c:crossBetween val="between"/>
      </c:valAx>
      <c:valAx>
        <c:axId val="109808640"/>
        <c:scaling>
          <c:orientation val="minMax"/>
        </c:scaling>
        <c:axPos val="r"/>
        <c:numFmt formatCode="General" sourceLinked="1"/>
        <c:tickLblPos val="nextTo"/>
        <c:crossAx val="109822720"/>
        <c:crosses val="max"/>
        <c:crossBetween val="between"/>
      </c:valAx>
      <c:catAx>
        <c:axId val="109822720"/>
        <c:scaling>
          <c:orientation val="minMax"/>
        </c:scaling>
        <c:delete val="1"/>
        <c:axPos val="b"/>
        <c:numFmt formatCode="General" sourceLinked="1"/>
        <c:tickLblPos val="none"/>
        <c:crossAx val="109808640"/>
        <c:crosses val="autoZero"/>
        <c:auto val="1"/>
        <c:lblAlgn val="ctr"/>
        <c:lblOffset val="100"/>
      </c:catAx>
    </c:plotArea>
    <c:legend>
      <c:legendPos val="b"/>
      <c:layout/>
    </c:legend>
    <c:plotVisOnly val="1"/>
    <c:dispBlanksAs val="gap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ja-JP"/>
            </a:pPr>
            <a:r>
              <a:rPr lang="en-GB"/>
              <a:t>Poverty Gap Ratio</a:t>
            </a:r>
            <a:r>
              <a:rPr lang="en-GB" baseline="0"/>
              <a:t> (P1)</a:t>
            </a:r>
            <a:endParaRPr lang="en-GB"/>
          </a:p>
        </c:rich>
      </c:tx>
      <c:layout/>
    </c:title>
    <c:plotArea>
      <c:layout/>
      <c:lineChart>
        <c:grouping val="standard"/>
        <c:ser>
          <c:idx val="0"/>
          <c:order val="0"/>
          <c:marker>
            <c:symbol val="none"/>
          </c:marker>
          <c:cat>
            <c:numRef>
              <c:f>Povcal!$A$4:$A$8</c:f>
              <c:numCache>
                <c:formatCode>General</c:formatCode>
                <c:ptCount val="5"/>
                <c:pt idx="0">
                  <c:v>1985</c:v>
                </c:pt>
                <c:pt idx="1">
                  <c:v>1992</c:v>
                </c:pt>
                <c:pt idx="2">
                  <c:v>1996</c:v>
                </c:pt>
                <c:pt idx="3">
                  <c:v>2003</c:v>
                </c:pt>
                <c:pt idx="4">
                  <c:v>2009</c:v>
                </c:pt>
              </c:numCache>
            </c:numRef>
          </c:cat>
          <c:val>
            <c:numRef>
              <c:f>Povcal!$F$4:$F$8</c:f>
              <c:numCache>
                <c:formatCode>General</c:formatCode>
                <c:ptCount val="5"/>
                <c:pt idx="0">
                  <c:v>21.9</c:v>
                </c:pt>
                <c:pt idx="1">
                  <c:v>31.12</c:v>
                </c:pt>
                <c:pt idx="2">
                  <c:v>32.049999999999997</c:v>
                </c:pt>
                <c:pt idx="3">
                  <c:v>28.66</c:v>
                </c:pt>
                <c:pt idx="4">
                  <c:v>33.74</c:v>
                </c:pt>
              </c:numCache>
            </c:numRef>
          </c:val>
        </c:ser>
        <c:marker val="1"/>
        <c:axId val="110186880"/>
        <c:axId val="110188416"/>
      </c:lineChart>
      <c:catAx>
        <c:axId val="11018688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lang="ja-JP"/>
            </a:pPr>
            <a:endParaRPr lang="en-US"/>
          </a:p>
        </c:txPr>
        <c:crossAx val="110188416"/>
        <c:crosses val="autoZero"/>
        <c:auto val="1"/>
        <c:lblAlgn val="ctr"/>
        <c:lblOffset val="100"/>
      </c:catAx>
      <c:valAx>
        <c:axId val="11018841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 lang="ja-JP"/>
                </a:pPr>
                <a:r>
                  <a:rPr lang="en-GB"/>
                  <a:t>%</a:t>
                </a:r>
              </a:p>
            </c:rich>
          </c:tx>
          <c:layout/>
        </c:title>
        <c:numFmt formatCode="General" sourceLinked="1"/>
        <c:majorTickMark val="none"/>
        <c:tickLblPos val="nextTo"/>
        <c:txPr>
          <a:bodyPr/>
          <a:lstStyle/>
          <a:p>
            <a:pPr>
              <a:defRPr lang="ja-JP"/>
            </a:pPr>
            <a:endParaRPr lang="en-US"/>
          </a:p>
        </c:txPr>
        <c:crossAx val="110186880"/>
        <c:crosses val="autoZero"/>
        <c:crossBetween val="between"/>
      </c:valAx>
    </c:plotArea>
    <c:plotVisOnly val="1"/>
    <c:dispBlanksAs val="gap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ja-JP"/>
            </a:pPr>
            <a:r>
              <a:rPr lang="en-GB"/>
              <a:t>Poverty Squared Gap</a:t>
            </a:r>
            <a:r>
              <a:rPr lang="en-GB" baseline="0"/>
              <a:t> Ratio (P2)</a:t>
            </a:r>
            <a:endParaRPr lang="en-GB"/>
          </a:p>
        </c:rich>
      </c:tx>
      <c:layout/>
    </c:title>
    <c:plotArea>
      <c:layout/>
      <c:lineChart>
        <c:grouping val="standard"/>
        <c:ser>
          <c:idx val="0"/>
          <c:order val="0"/>
          <c:marker>
            <c:symbol val="none"/>
          </c:marker>
          <c:cat>
            <c:numRef>
              <c:f>Povcal!$A$4:$A$8</c:f>
              <c:numCache>
                <c:formatCode>General</c:formatCode>
                <c:ptCount val="5"/>
                <c:pt idx="0">
                  <c:v>1985</c:v>
                </c:pt>
                <c:pt idx="1">
                  <c:v>1992</c:v>
                </c:pt>
                <c:pt idx="2">
                  <c:v>1996</c:v>
                </c:pt>
                <c:pt idx="3">
                  <c:v>2003</c:v>
                </c:pt>
                <c:pt idx="4">
                  <c:v>2009</c:v>
                </c:pt>
              </c:numCache>
            </c:numRef>
          </c:cat>
          <c:val>
            <c:numRef>
              <c:f>Povcal!$G$4:$G$8</c:f>
              <c:numCache>
                <c:formatCode>General</c:formatCode>
                <c:ptCount val="5"/>
                <c:pt idx="0">
                  <c:v>11.43</c:v>
                </c:pt>
                <c:pt idx="1">
                  <c:v>19.66</c:v>
                </c:pt>
                <c:pt idx="2">
                  <c:v>18.72</c:v>
                </c:pt>
                <c:pt idx="3">
                  <c:v>16.55</c:v>
                </c:pt>
                <c:pt idx="4">
                  <c:v>20.6</c:v>
                </c:pt>
              </c:numCache>
            </c:numRef>
          </c:val>
        </c:ser>
        <c:marker val="1"/>
        <c:axId val="110212608"/>
        <c:axId val="110214144"/>
      </c:lineChart>
      <c:catAx>
        <c:axId val="11021260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lang="ja-JP"/>
            </a:pPr>
            <a:endParaRPr lang="en-US"/>
          </a:p>
        </c:txPr>
        <c:crossAx val="110214144"/>
        <c:crosses val="autoZero"/>
        <c:auto val="1"/>
        <c:lblAlgn val="ctr"/>
        <c:lblOffset val="100"/>
      </c:catAx>
      <c:valAx>
        <c:axId val="110214144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txPr>
          <a:bodyPr/>
          <a:lstStyle/>
          <a:p>
            <a:pPr>
              <a:defRPr lang="ja-JP"/>
            </a:pPr>
            <a:endParaRPr lang="en-US"/>
          </a:p>
        </c:txPr>
        <c:crossAx val="110212608"/>
        <c:crosses val="autoZero"/>
        <c:crossBetween val="between"/>
      </c:valAx>
    </c:plotArea>
    <c:plotVisOnly val="1"/>
    <c:dispBlanksAs val="gap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ja-JP"/>
            </a:pPr>
            <a:r>
              <a:rPr lang="en-GB"/>
              <a:t>Growth Incidence Curve (1985-2009)</a:t>
            </a:r>
          </a:p>
        </c:rich>
      </c:tx>
      <c:layout/>
    </c:title>
    <c:plotArea>
      <c:layout/>
      <c:lineChart>
        <c:grouping val="standard"/>
        <c:ser>
          <c:idx val="1"/>
          <c:order val="0"/>
          <c:tx>
            <c:strRef>
              <c:f>Povcal!$A$36</c:f>
              <c:strCache>
                <c:ptCount val="1"/>
                <c:pt idx="0">
                  <c:v>1985-1992</c:v>
                </c:pt>
              </c:strCache>
            </c:strRef>
          </c:tx>
          <c:marker>
            <c:symbol val="none"/>
          </c:marker>
          <c:cat>
            <c:numRef>
              <c:f>Povcal!$B$35:$L$35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cat>
          <c:val>
            <c:numRef>
              <c:f>Povcal!$B$36:$L$36</c:f>
              <c:numCache>
                <c:formatCode>General</c:formatCode>
                <c:ptCount val="11"/>
                <c:pt idx="1">
                  <c:v>-5.6814607745847709</c:v>
                </c:pt>
                <c:pt idx="2">
                  <c:v>-3.4086133285581752</c:v>
                </c:pt>
                <c:pt idx="3">
                  <c:v>-2.1314504204506899</c:v>
                </c:pt>
                <c:pt idx="4">
                  <c:v>-1.235293808431144</c:v>
                </c:pt>
                <c:pt idx="5">
                  <c:v>-0.55395454250511411</c:v>
                </c:pt>
                <c:pt idx="6">
                  <c:v>2.8586724639071196E-2</c:v>
                </c:pt>
                <c:pt idx="7">
                  <c:v>0.5353917996189439</c:v>
                </c:pt>
                <c:pt idx="8">
                  <c:v>1.056470507129847</c:v>
                </c:pt>
                <c:pt idx="9">
                  <c:v>1.6073402966641441</c:v>
                </c:pt>
                <c:pt idx="10">
                  <c:v>2.4422345392106166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Povcal!$A$37</c:f>
              <c:strCache>
                <c:ptCount val="1"/>
                <c:pt idx="0">
                  <c:v>1992-1996</c:v>
                </c:pt>
              </c:strCache>
            </c:strRef>
          </c:tx>
          <c:marker>
            <c:symbol val="none"/>
          </c:marker>
          <c:cat>
            <c:numRef>
              <c:f>Povcal!$B$35:$L$35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cat>
          <c:val>
            <c:numRef>
              <c:f>Povcal!$B$37:$L$37</c:f>
              <c:numCache>
                <c:formatCode>General</c:formatCode>
                <c:ptCount val="11"/>
                <c:pt idx="1">
                  <c:v>10.852431008065999</c:v>
                </c:pt>
                <c:pt idx="2">
                  <c:v>7.4702649230591511</c:v>
                </c:pt>
                <c:pt idx="3">
                  <c:v>4.1575959371857216</c:v>
                </c:pt>
                <c:pt idx="4">
                  <c:v>1.9901930333880542</c:v>
                </c:pt>
                <c:pt idx="5">
                  <c:v>0.64211274952838426</c:v>
                </c:pt>
                <c:pt idx="6">
                  <c:v>-0.41855959854353647</c:v>
                </c:pt>
                <c:pt idx="7">
                  <c:v>-1.2089574132185064</c:v>
                </c:pt>
                <c:pt idx="8">
                  <c:v>-1.8760288801888581</c:v>
                </c:pt>
                <c:pt idx="9">
                  <c:v>-2.3362906911488248</c:v>
                </c:pt>
                <c:pt idx="10">
                  <c:v>6.6953161323965018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Povcal!$A$38</c:f>
              <c:strCache>
                <c:ptCount val="1"/>
                <c:pt idx="0">
                  <c:v>1996-2003</c:v>
                </c:pt>
              </c:strCache>
            </c:strRef>
          </c:tx>
          <c:marker>
            <c:symbol val="none"/>
          </c:marker>
          <c:cat>
            <c:numRef>
              <c:f>Povcal!$B$35:$L$35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cat>
          <c:val>
            <c:numRef>
              <c:f>Povcal!$B$38:$L$38</c:f>
              <c:numCache>
                <c:formatCode>General</c:formatCode>
                <c:ptCount val="11"/>
                <c:pt idx="1">
                  <c:v>4.0156120913870286</c:v>
                </c:pt>
                <c:pt idx="2">
                  <c:v>3.2636162120390262</c:v>
                </c:pt>
                <c:pt idx="3">
                  <c:v>3.9073763755272433</c:v>
                </c:pt>
                <c:pt idx="4">
                  <c:v>4.3350362066707326</c:v>
                </c:pt>
                <c:pt idx="5">
                  <c:v>4.5113922160183737</c:v>
                </c:pt>
                <c:pt idx="6">
                  <c:v>4.5737405523003964</c:v>
                </c:pt>
                <c:pt idx="7">
                  <c:v>4.5830451755413764</c:v>
                </c:pt>
                <c:pt idx="8">
                  <c:v>4.5211817448860776</c:v>
                </c:pt>
                <c:pt idx="9">
                  <c:v>4.4623938748607674</c:v>
                </c:pt>
                <c:pt idx="10">
                  <c:v>0.90332812533327878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Povcal!$A$39</c:f>
              <c:strCache>
                <c:ptCount val="1"/>
                <c:pt idx="0">
                  <c:v>2003-2009</c:v>
                </c:pt>
              </c:strCache>
            </c:strRef>
          </c:tx>
          <c:marker>
            <c:symbol val="none"/>
          </c:marker>
          <c:cat>
            <c:numRef>
              <c:f>Povcal!$B$35:$L$35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cat>
          <c:val>
            <c:numRef>
              <c:f>Povcal!$B$39:$L$39</c:f>
              <c:numCache>
                <c:formatCode>General</c:formatCode>
                <c:ptCount val="11"/>
                <c:pt idx="1">
                  <c:v>8.8833528709639994E-2</c:v>
                </c:pt>
                <c:pt idx="2">
                  <c:v>-0.52589055489142855</c:v>
                </c:pt>
                <c:pt idx="3">
                  <c:v>-0.47575153488238253</c:v>
                </c:pt>
                <c:pt idx="4">
                  <c:v>-0.28990183350958404</c:v>
                </c:pt>
                <c:pt idx="5">
                  <c:v>-2.3638847816981463E-2</c:v>
                </c:pt>
                <c:pt idx="6">
                  <c:v>0.34868073145527945</c:v>
                </c:pt>
                <c:pt idx="7">
                  <c:v>0.72906562566178978</c:v>
                </c:pt>
                <c:pt idx="8">
                  <c:v>1.2410157002994369</c:v>
                </c:pt>
                <c:pt idx="9">
                  <c:v>1.9042172382215659</c:v>
                </c:pt>
                <c:pt idx="10">
                  <c:v>5.8012969750673573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Povcal!$A$40</c:f>
              <c:strCache>
                <c:ptCount val="1"/>
                <c:pt idx="0">
                  <c:v>1985-2009</c:v>
                </c:pt>
              </c:strCache>
            </c:strRef>
          </c:tx>
          <c:marker>
            <c:symbol val="none"/>
          </c:marker>
          <c:cat>
            <c:numRef>
              <c:f>Povcal!$B$35:$L$35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cat>
          <c:val>
            <c:numRef>
              <c:f>Povcal!$B$40:$L$40</c:f>
              <c:numCache>
                <c:formatCode>General</c:formatCode>
                <c:ptCount val="11"/>
                <c:pt idx="1">
                  <c:v>0.44978556470543407</c:v>
                </c:pt>
                <c:pt idx="2">
                  <c:v>0.70599293637467064</c:v>
                </c:pt>
                <c:pt idx="3">
                  <c:v>0.91049832129060926</c:v>
                </c:pt>
                <c:pt idx="4">
                  <c:v>1.0526952153657214</c:v>
                </c:pt>
                <c:pt idx="5">
                  <c:v>1.1816807965836251</c:v>
                </c:pt>
                <c:pt idx="6">
                  <c:v>1.3114701043799424</c:v>
                </c:pt>
                <c:pt idx="7">
                  <c:v>1.4443679286861588</c:v>
                </c:pt>
                <c:pt idx="8">
                  <c:v>1.6204805214307603</c:v>
                </c:pt>
                <c:pt idx="9">
                  <c:v>1.8992351034455033</c:v>
                </c:pt>
                <c:pt idx="10">
                  <c:v>4.5113646889666512</c:v>
                </c:pt>
              </c:numCache>
            </c:numRef>
          </c:val>
          <c:smooth val="1"/>
        </c:ser>
        <c:marker val="1"/>
        <c:axId val="110274048"/>
        <c:axId val="110275968"/>
      </c:lineChart>
      <c:catAx>
        <c:axId val="1102740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ja-JP"/>
                </a:pPr>
                <a:r>
                  <a:rPr lang="en-GB"/>
                  <a:t>Consumption Percentile</a:t>
                </a:r>
              </a:p>
            </c:rich>
          </c:tx>
          <c:layout/>
        </c:title>
        <c:numFmt formatCode="General" sourceLinked="1"/>
        <c:majorTickMark val="none"/>
        <c:tickLblPos val="nextTo"/>
        <c:txPr>
          <a:bodyPr/>
          <a:lstStyle/>
          <a:p>
            <a:pPr>
              <a:defRPr lang="ja-JP"/>
            </a:pPr>
            <a:endParaRPr lang="en-US"/>
          </a:p>
        </c:txPr>
        <c:crossAx val="110275968"/>
        <c:crosses val="autoZero"/>
        <c:auto val="1"/>
        <c:lblAlgn val="ctr"/>
        <c:lblOffset val="100"/>
      </c:catAx>
      <c:valAx>
        <c:axId val="110275968"/>
        <c:scaling>
          <c:orientation val="minMax"/>
          <c:max val="11"/>
          <c:min val="-6"/>
        </c:scaling>
        <c:axPos val="l"/>
        <c:majorGridlines/>
        <c:title>
          <c:tx>
            <c:rich>
              <a:bodyPr/>
              <a:lstStyle/>
              <a:p>
                <a:pPr>
                  <a:defRPr lang="ja-JP"/>
                </a:pPr>
                <a:r>
                  <a:rPr lang="en-GB"/>
                  <a:t>Average Annual</a:t>
                </a:r>
                <a:r>
                  <a:rPr lang="en-GB" baseline="0"/>
                  <a:t> Consumption Growth (%)</a:t>
                </a:r>
                <a:endParaRPr lang="en-GB"/>
              </a:p>
            </c:rich>
          </c:tx>
          <c:layout/>
        </c:title>
        <c:numFmt formatCode="General" sourceLinked="1"/>
        <c:majorTickMark val="none"/>
        <c:tickLblPos val="nextTo"/>
        <c:txPr>
          <a:bodyPr/>
          <a:lstStyle/>
          <a:p>
            <a:pPr>
              <a:defRPr lang="ja-JP"/>
            </a:pPr>
            <a:endParaRPr lang="en-US"/>
          </a:p>
        </c:txPr>
        <c:crossAx val="110274048"/>
        <c:crosses val="autoZero"/>
        <c:crossBetween val="between"/>
      </c:valAx>
    </c:plotArea>
    <c:legend>
      <c:legendPos val="b"/>
      <c:layout/>
    </c:legend>
    <c:plotVisOnly val="1"/>
    <c:dispBlanksAs val="gap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ja-JP"/>
            </a:pPr>
            <a:r>
              <a:rPr lang="en-GB"/>
              <a:t>Consumption Share by Percentile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Povcal!$A$13</c:f>
              <c:strCache>
                <c:ptCount val="1"/>
                <c:pt idx="0">
                  <c:v>1985</c:v>
                </c:pt>
              </c:strCache>
            </c:strRef>
          </c:tx>
          <c:cat>
            <c:numRef>
              <c:f>Povcal!$C$12:$L$12</c:f>
              <c:numCache>
                <c:formatCode>General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</c:numCache>
            </c:numRef>
          </c:cat>
          <c:val>
            <c:numRef>
              <c:f>Povcal!$C$13:$L$13</c:f>
              <c:numCache>
                <c:formatCode>General</c:formatCode>
                <c:ptCount val="10"/>
                <c:pt idx="0">
                  <c:v>2.4700000000000002</c:v>
                </c:pt>
                <c:pt idx="1">
                  <c:v>3.55</c:v>
                </c:pt>
                <c:pt idx="2">
                  <c:v>4.63</c:v>
                </c:pt>
                <c:pt idx="3">
                  <c:v>5.78</c:v>
                </c:pt>
                <c:pt idx="4">
                  <c:v>7.03</c:v>
                </c:pt>
                <c:pt idx="5">
                  <c:v>8.49</c:v>
                </c:pt>
                <c:pt idx="6">
                  <c:v>10.29</c:v>
                </c:pt>
                <c:pt idx="7">
                  <c:v>12.75</c:v>
                </c:pt>
                <c:pt idx="8">
                  <c:v>16.8</c:v>
                </c:pt>
                <c:pt idx="9">
                  <c:v>28.21</c:v>
                </c:pt>
              </c:numCache>
            </c:numRef>
          </c:val>
        </c:ser>
        <c:ser>
          <c:idx val="1"/>
          <c:order val="1"/>
          <c:tx>
            <c:strRef>
              <c:f>Povcal!$A$14</c:f>
              <c:strCache>
                <c:ptCount val="1"/>
                <c:pt idx="0">
                  <c:v>1992</c:v>
                </c:pt>
              </c:strCache>
            </c:strRef>
          </c:tx>
          <c:cat>
            <c:numRef>
              <c:f>Povcal!$C$12:$L$12</c:f>
              <c:numCache>
                <c:formatCode>General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</c:numCache>
            </c:numRef>
          </c:cat>
          <c:val>
            <c:numRef>
              <c:f>Povcal!$C$14:$L$14</c:f>
              <c:numCache>
                <c:formatCode>General</c:formatCode>
                <c:ptCount val="10"/>
                <c:pt idx="0">
                  <c:v>1.42</c:v>
                </c:pt>
                <c:pt idx="1">
                  <c:v>2.58</c:v>
                </c:pt>
                <c:pt idx="2">
                  <c:v>3.76</c:v>
                </c:pt>
                <c:pt idx="3">
                  <c:v>5.04</c:v>
                </c:pt>
                <c:pt idx="4">
                  <c:v>6.45</c:v>
                </c:pt>
                <c:pt idx="5">
                  <c:v>8.1199999999999992</c:v>
                </c:pt>
                <c:pt idx="6">
                  <c:v>10.19</c:v>
                </c:pt>
                <c:pt idx="7">
                  <c:v>13.07</c:v>
                </c:pt>
                <c:pt idx="8">
                  <c:v>17.84</c:v>
                </c:pt>
                <c:pt idx="9">
                  <c:v>31.53</c:v>
                </c:pt>
              </c:numCache>
            </c:numRef>
          </c:val>
        </c:ser>
        <c:ser>
          <c:idx val="2"/>
          <c:order val="2"/>
          <c:tx>
            <c:strRef>
              <c:f>Povcal!$A$15</c:f>
              <c:strCache>
                <c:ptCount val="1"/>
                <c:pt idx="0">
                  <c:v>1996</c:v>
                </c:pt>
              </c:strCache>
            </c:strRef>
          </c:tx>
          <c:cat>
            <c:numRef>
              <c:f>Povcal!$C$12:$L$12</c:f>
              <c:numCache>
                <c:formatCode>General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</c:numCache>
            </c:numRef>
          </c:cat>
          <c:val>
            <c:numRef>
              <c:f>Povcal!$C$15:$L$15</c:f>
              <c:numCache>
                <c:formatCode>General</c:formatCode>
                <c:ptCount val="10"/>
                <c:pt idx="0">
                  <c:v>1.89</c:v>
                </c:pt>
                <c:pt idx="1">
                  <c:v>3.11</c:v>
                </c:pt>
                <c:pt idx="2">
                  <c:v>4.07</c:v>
                </c:pt>
                <c:pt idx="3">
                  <c:v>5.05</c:v>
                </c:pt>
                <c:pt idx="4">
                  <c:v>6.14</c:v>
                </c:pt>
                <c:pt idx="5">
                  <c:v>7.41</c:v>
                </c:pt>
                <c:pt idx="6">
                  <c:v>9</c:v>
                </c:pt>
                <c:pt idx="7">
                  <c:v>11.22</c:v>
                </c:pt>
                <c:pt idx="8">
                  <c:v>15.01</c:v>
                </c:pt>
                <c:pt idx="9">
                  <c:v>37.1</c:v>
                </c:pt>
              </c:numCache>
            </c:numRef>
          </c:val>
        </c:ser>
        <c:ser>
          <c:idx val="3"/>
          <c:order val="3"/>
          <c:tx>
            <c:strRef>
              <c:f>Povcal!$A$16</c:f>
              <c:strCache>
                <c:ptCount val="1"/>
                <c:pt idx="0">
                  <c:v>2003</c:v>
                </c:pt>
              </c:strCache>
            </c:strRef>
          </c:tx>
          <c:cat>
            <c:numRef>
              <c:f>Povcal!$C$12:$L$12</c:f>
              <c:numCache>
                <c:formatCode>General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</c:numCache>
            </c:numRef>
          </c:cat>
          <c:val>
            <c:numRef>
              <c:f>Povcal!$C$16:$L$16</c:f>
              <c:numCache>
                <c:formatCode>General</c:formatCode>
                <c:ptCount val="10"/>
                <c:pt idx="0">
                  <c:v>1.99</c:v>
                </c:pt>
                <c:pt idx="1">
                  <c:v>3.14</c:v>
                </c:pt>
                <c:pt idx="2">
                  <c:v>4.26</c:v>
                </c:pt>
                <c:pt idx="3">
                  <c:v>5.41</c:v>
                </c:pt>
                <c:pt idx="4">
                  <c:v>6.64</c:v>
                </c:pt>
                <c:pt idx="5">
                  <c:v>8.0399999999999991</c:v>
                </c:pt>
                <c:pt idx="6">
                  <c:v>9.77</c:v>
                </c:pt>
                <c:pt idx="7">
                  <c:v>12.14</c:v>
                </c:pt>
                <c:pt idx="8">
                  <c:v>16.190000000000001</c:v>
                </c:pt>
                <c:pt idx="9">
                  <c:v>32.42</c:v>
                </c:pt>
              </c:numCache>
            </c:numRef>
          </c:val>
        </c:ser>
        <c:ser>
          <c:idx val="4"/>
          <c:order val="4"/>
          <c:tx>
            <c:strRef>
              <c:f>Povcal!$A$17</c:f>
              <c:strCache>
                <c:ptCount val="1"/>
                <c:pt idx="0">
                  <c:v>2009</c:v>
                </c:pt>
              </c:strCache>
            </c:strRef>
          </c:tx>
          <c:cat>
            <c:numRef>
              <c:f>Povcal!$C$12:$L$12</c:f>
              <c:numCache>
                <c:formatCode>General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</c:numCache>
            </c:numRef>
          </c:cat>
          <c:val>
            <c:numRef>
              <c:f>Povcal!$C$17:$L$17</c:f>
              <c:numCache>
                <c:formatCode>General</c:formatCode>
                <c:ptCount val="10"/>
                <c:pt idx="0">
                  <c:v>1.75</c:v>
                </c:pt>
                <c:pt idx="1">
                  <c:v>2.66</c:v>
                </c:pt>
                <c:pt idx="2">
                  <c:v>3.62</c:v>
                </c:pt>
                <c:pt idx="3">
                  <c:v>4.6500000000000004</c:v>
                </c:pt>
                <c:pt idx="4">
                  <c:v>5.8</c:v>
                </c:pt>
                <c:pt idx="5">
                  <c:v>7.18</c:v>
                </c:pt>
                <c:pt idx="6">
                  <c:v>8.92</c:v>
                </c:pt>
                <c:pt idx="7">
                  <c:v>11.41</c:v>
                </c:pt>
                <c:pt idx="8">
                  <c:v>15.78</c:v>
                </c:pt>
                <c:pt idx="9">
                  <c:v>38.229999999999997</c:v>
                </c:pt>
              </c:numCache>
            </c:numRef>
          </c:val>
        </c:ser>
        <c:axId val="110381696"/>
        <c:axId val="110396160"/>
      </c:barChart>
      <c:catAx>
        <c:axId val="1103816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ja-JP"/>
                </a:pPr>
                <a:r>
                  <a:rPr lang="en-GB"/>
                  <a:t>Income Percentile</a:t>
                </a:r>
              </a:p>
            </c:rich>
          </c:tx>
          <c:layout/>
        </c:title>
        <c:numFmt formatCode="General" sourceLinked="1"/>
        <c:majorTickMark val="none"/>
        <c:tickLblPos val="nextTo"/>
        <c:txPr>
          <a:bodyPr/>
          <a:lstStyle/>
          <a:p>
            <a:pPr>
              <a:defRPr lang="ja-JP"/>
            </a:pPr>
            <a:endParaRPr lang="en-US"/>
          </a:p>
        </c:txPr>
        <c:crossAx val="110396160"/>
        <c:crosses val="autoZero"/>
        <c:auto val="1"/>
        <c:lblAlgn val="ctr"/>
        <c:lblOffset val="100"/>
      </c:catAx>
      <c:valAx>
        <c:axId val="11039616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lang="ja-JP"/>
                </a:pPr>
                <a:r>
                  <a:rPr lang="en-GB"/>
                  <a:t>Consumption Share</a:t>
                </a:r>
                <a:r>
                  <a:rPr lang="en-GB" baseline="0"/>
                  <a:t> (%)</a:t>
                </a:r>
                <a:endParaRPr lang="en-GB"/>
              </a:p>
            </c:rich>
          </c:tx>
          <c:layout/>
        </c:title>
        <c:numFmt formatCode="General" sourceLinked="1"/>
        <c:majorTickMark val="none"/>
        <c:tickLblPos val="nextTo"/>
        <c:txPr>
          <a:bodyPr/>
          <a:lstStyle/>
          <a:p>
            <a:pPr>
              <a:defRPr lang="ja-JP"/>
            </a:pPr>
            <a:endParaRPr lang="en-US"/>
          </a:p>
        </c:txPr>
        <c:crossAx val="110381696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lang="ja-JP"/>
          </a:pPr>
          <a:endParaRPr lang="en-US"/>
        </a:p>
      </c:txPr>
    </c:legend>
    <c:plotVisOnly val="1"/>
    <c:dispBlanksAs val="gap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/>
              <a:t>Sectoral</a:t>
            </a:r>
            <a:r>
              <a:rPr lang="en-GB" baseline="0"/>
              <a:t> Share of Growth (% of GDP)</a:t>
            </a:r>
            <a:endParaRPr lang="en-GB"/>
          </a:p>
        </c:rich>
      </c:tx>
      <c:layout/>
    </c:title>
    <c:plotArea>
      <c:layout/>
      <c:barChart>
        <c:barDir val="col"/>
        <c:grouping val="percentStacked"/>
        <c:ser>
          <c:idx val="0"/>
          <c:order val="0"/>
          <c:tx>
            <c:strRef>
              <c:f>Macroecon!$A$34</c:f>
              <c:strCache>
                <c:ptCount val="1"/>
                <c:pt idx="0">
                  <c:v>Agriculture</c:v>
                </c:pt>
              </c:strCache>
            </c:strRef>
          </c:tx>
          <c:cat>
            <c:numLit>
              <c:formatCode>General</c:formatCode>
              <c:ptCount val="4"/>
              <c:pt idx="0">
                <c:v>1992</c:v>
              </c:pt>
              <c:pt idx="1">
                <c:v>1993</c:v>
              </c:pt>
              <c:pt idx="2">
                <c:v>1996</c:v>
              </c:pt>
              <c:pt idx="3">
                <c:v>2003</c:v>
              </c:pt>
            </c:numLit>
          </c:cat>
          <c:val>
            <c:numRef>
              <c:f>(Macroecon!$AJ$34,Macroecon!$AK$34,Macroecon!$AN$34,Macroecon!$AU$34)</c:f>
              <c:numCache>
                <c:formatCode>General</c:formatCode>
                <c:ptCount val="4"/>
                <c:pt idx="0">
                  <c:v>14225000000</c:v>
                </c:pt>
                <c:pt idx="1">
                  <c:v>231833000000</c:v>
                </c:pt>
                <c:pt idx="2">
                  <c:v>841457000000</c:v>
                </c:pt>
                <c:pt idx="3">
                  <c:v>1940587000000</c:v>
                </c:pt>
              </c:numCache>
            </c:numRef>
          </c:val>
        </c:ser>
        <c:ser>
          <c:idx val="1"/>
          <c:order val="1"/>
          <c:tx>
            <c:strRef>
              <c:f>Macroecon!$A$35</c:f>
              <c:strCache>
                <c:ptCount val="1"/>
                <c:pt idx="0">
                  <c:v>Mining &amp; quarrying</c:v>
                </c:pt>
              </c:strCache>
            </c:strRef>
          </c:tx>
          <c:cat>
            <c:numLit>
              <c:formatCode>General</c:formatCode>
              <c:ptCount val="4"/>
              <c:pt idx="0">
                <c:v>1992</c:v>
              </c:pt>
              <c:pt idx="1">
                <c:v>1993</c:v>
              </c:pt>
              <c:pt idx="2">
                <c:v>1996</c:v>
              </c:pt>
              <c:pt idx="3">
                <c:v>2003</c:v>
              </c:pt>
            </c:numLit>
          </c:cat>
          <c:val>
            <c:numRef>
              <c:f>(Macroecon!$AJ$35,Macroecon!$AK$35,Macroecon!$AN$35,Macroecon!$AU$35)</c:f>
              <c:numCache>
                <c:formatCode>General</c:formatCode>
                <c:ptCount val="4"/>
                <c:pt idx="0">
                  <c:v>321568000000</c:v>
                </c:pt>
                <c:pt idx="1">
                  <c:v>514776000000</c:v>
                </c:pt>
                <c:pt idx="2">
                  <c:v>1196978000000</c:v>
                </c:pt>
                <c:pt idx="3">
                  <c:v>3284857000000</c:v>
                </c:pt>
              </c:numCache>
            </c:numRef>
          </c:val>
        </c:ser>
        <c:ser>
          <c:idx val="2"/>
          <c:order val="2"/>
          <c:tx>
            <c:strRef>
              <c:f>Macroecon!$A$36</c:f>
              <c:strCache>
                <c:ptCount val="1"/>
                <c:pt idx="0">
                  <c:v>Industry</c:v>
                </c:pt>
              </c:strCache>
            </c:strRef>
          </c:tx>
          <c:cat>
            <c:numLit>
              <c:formatCode>General</c:formatCode>
              <c:ptCount val="4"/>
              <c:pt idx="0">
                <c:v>1992</c:v>
              </c:pt>
              <c:pt idx="1">
                <c:v>1993</c:v>
              </c:pt>
              <c:pt idx="2">
                <c:v>1996</c:v>
              </c:pt>
              <c:pt idx="3">
                <c:v>2003</c:v>
              </c:pt>
            </c:numLit>
          </c:cat>
          <c:val>
            <c:numRef>
              <c:f>(Macroecon!$AJ$36,Macroecon!$AK$36,Macroecon!$AN$36,Macroecon!$AU$36)</c:f>
              <c:numCache>
                <c:formatCode>General</c:formatCode>
                <c:ptCount val="4"/>
                <c:pt idx="0">
                  <c:v>33863000000</c:v>
                </c:pt>
                <c:pt idx="1">
                  <c:v>48051000000</c:v>
                </c:pt>
                <c:pt idx="2">
                  <c:v>150603000000</c:v>
                </c:pt>
                <c:pt idx="3">
                  <c:v>342988000000</c:v>
                </c:pt>
              </c:numCache>
            </c:numRef>
          </c:val>
        </c:ser>
        <c:ser>
          <c:idx val="3"/>
          <c:order val="3"/>
          <c:tx>
            <c:strRef>
              <c:f>Macroecon!$A$37</c:f>
              <c:strCache>
                <c:ptCount val="1"/>
                <c:pt idx="0">
                  <c:v>Services </c:v>
                </c:pt>
              </c:strCache>
            </c:strRef>
          </c:tx>
          <c:cat>
            <c:numLit>
              <c:formatCode>General</c:formatCode>
              <c:ptCount val="4"/>
              <c:pt idx="0">
                <c:v>1992</c:v>
              </c:pt>
              <c:pt idx="1">
                <c:v>1993</c:v>
              </c:pt>
              <c:pt idx="2">
                <c:v>1996</c:v>
              </c:pt>
              <c:pt idx="3">
                <c:v>2003</c:v>
              </c:pt>
            </c:numLit>
          </c:cat>
          <c:val>
            <c:numRef>
              <c:f>(Macroecon!$AJ$37,Macroecon!$AK$37,Macroecon!$AN$37,Macroecon!$AU$37)</c:f>
              <c:numCache>
                <c:formatCode>General</c:formatCode>
                <c:ptCount val="4"/>
                <c:pt idx="0">
                  <c:v>109465000000</c:v>
                </c:pt>
                <c:pt idx="1">
                  <c:v>164934000000</c:v>
                </c:pt>
                <c:pt idx="2">
                  <c:v>551420000000</c:v>
                </c:pt>
                <c:pt idx="3">
                  <c:v>1779358000000</c:v>
                </c:pt>
              </c:numCache>
            </c:numRef>
          </c:val>
        </c:ser>
        <c:overlap val="100"/>
        <c:axId val="110299008"/>
        <c:axId val="110300544"/>
      </c:barChart>
      <c:catAx>
        <c:axId val="110299008"/>
        <c:scaling>
          <c:orientation val="minMax"/>
        </c:scaling>
        <c:axPos val="b"/>
        <c:numFmt formatCode="General" sourceLinked="1"/>
        <c:tickLblPos val="nextTo"/>
        <c:crossAx val="110300544"/>
        <c:crosses val="autoZero"/>
        <c:auto val="1"/>
        <c:lblAlgn val="ctr"/>
        <c:lblOffset val="100"/>
      </c:catAx>
      <c:valAx>
        <c:axId val="110300544"/>
        <c:scaling>
          <c:orientation val="minMax"/>
        </c:scaling>
        <c:axPos val="l"/>
        <c:majorGridlines/>
        <c:numFmt formatCode="0%" sourceLinked="1"/>
        <c:tickLblPos val="nextTo"/>
        <c:crossAx val="11029900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/>
              <a:t>Growth</a:t>
            </a:r>
            <a:r>
              <a:rPr lang="en-GB" baseline="0"/>
              <a:t> by Sectors</a:t>
            </a:r>
            <a:endParaRPr lang="en-GB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1992</c:v>
          </c:tx>
          <c:cat>
            <c:strRef>
              <c:f>Macroecon!$A$34:$A$37</c:f>
              <c:strCache>
                <c:ptCount val="4"/>
                <c:pt idx="0">
                  <c:v>Agriculture</c:v>
                </c:pt>
                <c:pt idx="1">
                  <c:v>Mining &amp; quarrying</c:v>
                </c:pt>
                <c:pt idx="2">
                  <c:v>Industry</c:v>
                </c:pt>
                <c:pt idx="3">
                  <c:v>Services </c:v>
                </c:pt>
              </c:strCache>
            </c:strRef>
          </c:cat>
          <c:val>
            <c:numRef>
              <c:f>(Macroecon!$AJ$34,Macroecon!$AJ$35,Macroecon!$AJ$36,Macroecon!$AJ$37)</c:f>
              <c:numCache>
                <c:formatCode>General</c:formatCode>
                <c:ptCount val="4"/>
                <c:pt idx="0">
                  <c:v>14225000000</c:v>
                </c:pt>
                <c:pt idx="1">
                  <c:v>321568000000</c:v>
                </c:pt>
                <c:pt idx="2">
                  <c:v>33863000000</c:v>
                </c:pt>
                <c:pt idx="3">
                  <c:v>109465000000</c:v>
                </c:pt>
              </c:numCache>
            </c:numRef>
          </c:val>
        </c:ser>
        <c:ser>
          <c:idx val="3"/>
          <c:order val="1"/>
          <c:tx>
            <c:strRef>
              <c:f>Macroecon!$AK$1</c:f>
              <c:strCache>
                <c:ptCount val="1"/>
                <c:pt idx="0">
                  <c:v>1993</c:v>
                </c:pt>
              </c:strCache>
            </c:strRef>
          </c:tx>
          <c:val>
            <c:numRef>
              <c:f>(Macroecon!$AK$34,Macroecon!$AK$35,Macroecon!$AK$36,Macroecon!$AK$37)</c:f>
              <c:numCache>
                <c:formatCode>General</c:formatCode>
                <c:ptCount val="4"/>
                <c:pt idx="0">
                  <c:v>231833000000</c:v>
                </c:pt>
                <c:pt idx="1">
                  <c:v>514776000000</c:v>
                </c:pt>
                <c:pt idx="2">
                  <c:v>48051000000</c:v>
                </c:pt>
                <c:pt idx="3">
                  <c:v>164934000000</c:v>
                </c:pt>
              </c:numCache>
            </c:numRef>
          </c:val>
        </c:ser>
        <c:ser>
          <c:idx val="1"/>
          <c:order val="2"/>
          <c:tx>
            <c:v>1996</c:v>
          </c:tx>
          <c:cat>
            <c:strRef>
              <c:f>Macroecon!$A$34:$A$37</c:f>
              <c:strCache>
                <c:ptCount val="4"/>
                <c:pt idx="0">
                  <c:v>Agriculture</c:v>
                </c:pt>
                <c:pt idx="1">
                  <c:v>Mining &amp; quarrying</c:v>
                </c:pt>
                <c:pt idx="2">
                  <c:v>Industry</c:v>
                </c:pt>
                <c:pt idx="3">
                  <c:v>Services </c:v>
                </c:pt>
              </c:strCache>
            </c:strRef>
          </c:cat>
          <c:val>
            <c:numRef>
              <c:f>(Macroecon!$AN$34,Macroecon!$AN$35,Macroecon!$AN$36,Macroecon!$AN$37)</c:f>
              <c:numCache>
                <c:formatCode>General</c:formatCode>
                <c:ptCount val="4"/>
                <c:pt idx="0">
                  <c:v>841457000000</c:v>
                </c:pt>
                <c:pt idx="1">
                  <c:v>1196978000000</c:v>
                </c:pt>
                <c:pt idx="2">
                  <c:v>150603000000</c:v>
                </c:pt>
                <c:pt idx="3">
                  <c:v>551420000000</c:v>
                </c:pt>
              </c:numCache>
            </c:numRef>
          </c:val>
        </c:ser>
        <c:ser>
          <c:idx val="2"/>
          <c:order val="3"/>
          <c:tx>
            <c:v>2003</c:v>
          </c:tx>
          <c:cat>
            <c:strRef>
              <c:f>Macroecon!$A$34:$A$37</c:f>
              <c:strCache>
                <c:ptCount val="4"/>
                <c:pt idx="0">
                  <c:v>Agriculture</c:v>
                </c:pt>
                <c:pt idx="1">
                  <c:v>Mining &amp; quarrying</c:v>
                </c:pt>
                <c:pt idx="2">
                  <c:v>Industry</c:v>
                </c:pt>
                <c:pt idx="3">
                  <c:v>Services </c:v>
                </c:pt>
              </c:strCache>
            </c:strRef>
          </c:cat>
          <c:val>
            <c:numRef>
              <c:f>(Macroecon!$AU$34,Macroecon!$AU$35,Macroecon!$AU$36,Macroecon!$AU$37)</c:f>
              <c:numCache>
                <c:formatCode>General</c:formatCode>
                <c:ptCount val="4"/>
                <c:pt idx="0">
                  <c:v>1940587000000</c:v>
                </c:pt>
                <c:pt idx="1">
                  <c:v>3284857000000</c:v>
                </c:pt>
                <c:pt idx="2">
                  <c:v>342988000000</c:v>
                </c:pt>
                <c:pt idx="3">
                  <c:v>1779358000000</c:v>
                </c:pt>
              </c:numCache>
            </c:numRef>
          </c:val>
        </c:ser>
        <c:axId val="110355584"/>
        <c:axId val="110357120"/>
      </c:barChart>
      <c:catAx>
        <c:axId val="110355584"/>
        <c:scaling>
          <c:orientation val="minMax"/>
        </c:scaling>
        <c:axPos val="b"/>
        <c:tickLblPos val="nextTo"/>
        <c:crossAx val="110357120"/>
        <c:crosses val="autoZero"/>
        <c:auto val="1"/>
        <c:lblAlgn val="ctr"/>
        <c:lblOffset val="100"/>
      </c:catAx>
      <c:valAx>
        <c:axId val="110357120"/>
        <c:scaling>
          <c:orientation val="minMax"/>
        </c:scaling>
        <c:axPos val="l"/>
        <c:majorGridlines/>
        <c:numFmt formatCode="General" sourceLinked="1"/>
        <c:tickLblPos val="nextTo"/>
        <c:crossAx val="110355584"/>
        <c:crosses val="autoZero"/>
        <c:crossBetween val="between"/>
        <c:dispUnits>
          <c:builtInUnit val="billions"/>
          <c:dispUnitsLbl>
            <c:layout/>
            <c:tx>
              <c:rich>
                <a:bodyPr/>
                <a:lstStyle/>
                <a:p>
                  <a:pPr>
                    <a:defRPr/>
                  </a:pPr>
                  <a:r>
                    <a:rPr lang="en-US"/>
                    <a:t>Billion</a:t>
                  </a:r>
                  <a:r>
                    <a:rPr lang="en-US" baseline="0"/>
                    <a:t> Naira</a:t>
                  </a:r>
                  <a:endParaRPr lang="en-US"/>
                </a:p>
              </c:rich>
            </c:tx>
          </c:dispUnitsLbl>
        </c:dispUnits>
      </c:valAx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9</xdr:col>
      <xdr:colOff>9525</xdr:colOff>
      <xdr:row>19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609599</xdr:colOff>
      <xdr:row>0</xdr:row>
      <xdr:rowOff>0</xdr:rowOff>
    </xdr:from>
    <xdr:to>
      <xdr:col>19</xdr:col>
      <xdr:colOff>314324</xdr:colOff>
      <xdr:row>19</xdr:row>
      <xdr:rowOff>9524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19</xdr:row>
      <xdr:rowOff>190499</xdr:rowOff>
    </xdr:from>
    <xdr:to>
      <xdr:col>8</xdr:col>
      <xdr:colOff>598715</xdr:colOff>
      <xdr:row>38</xdr:row>
      <xdr:rowOff>13606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612320</xdr:colOff>
      <xdr:row>19</xdr:row>
      <xdr:rowOff>190499</xdr:rowOff>
    </xdr:from>
    <xdr:to>
      <xdr:col>19</xdr:col>
      <xdr:colOff>326571</xdr:colOff>
      <xdr:row>38</xdr:row>
      <xdr:rowOff>13606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0</xdr:colOff>
      <xdr:row>20</xdr:row>
      <xdr:rowOff>0</xdr:rowOff>
    </xdr:from>
    <xdr:to>
      <xdr:col>29</xdr:col>
      <xdr:colOff>13608</xdr:colOff>
      <xdr:row>38</xdr:row>
      <xdr:rowOff>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39</xdr:row>
      <xdr:rowOff>190499</xdr:rowOff>
    </xdr:from>
    <xdr:to>
      <xdr:col>9</xdr:col>
      <xdr:colOff>13607</xdr:colOff>
      <xdr:row>58</xdr:row>
      <xdr:rowOff>149678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0</xdr:colOff>
      <xdr:row>40</xdr:row>
      <xdr:rowOff>0</xdr:rowOff>
    </xdr:from>
    <xdr:to>
      <xdr:col>19</xdr:col>
      <xdr:colOff>347383</xdr:colOff>
      <xdr:row>58</xdr:row>
      <xdr:rowOff>156882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60</xdr:row>
      <xdr:rowOff>0</xdr:rowOff>
    </xdr:from>
    <xdr:to>
      <xdr:col>8</xdr:col>
      <xdr:colOff>612321</xdr:colOff>
      <xdr:row>77</xdr:row>
      <xdr:rowOff>95250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612320</xdr:colOff>
      <xdr:row>60</xdr:row>
      <xdr:rowOff>0</xdr:rowOff>
    </xdr:from>
    <xdr:to>
      <xdr:col>19</xdr:col>
      <xdr:colOff>353785</xdr:colOff>
      <xdr:row>77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21</xdr:col>
      <xdr:colOff>0</xdr:colOff>
      <xdr:row>40</xdr:row>
      <xdr:rowOff>0</xdr:rowOff>
    </xdr:from>
    <xdr:to>
      <xdr:col>30</xdr:col>
      <xdr:colOff>48244</xdr:colOff>
      <xdr:row>58</xdr:row>
      <xdr:rowOff>149679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21</xdr:col>
      <xdr:colOff>0</xdr:colOff>
      <xdr:row>60</xdr:row>
      <xdr:rowOff>0</xdr:rowOff>
    </xdr:from>
    <xdr:to>
      <xdr:col>29</xdr:col>
      <xdr:colOff>462643</xdr:colOff>
      <xdr:row>77</xdr:row>
      <xdr:rowOff>0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C42"/>
  <sheetViews>
    <sheetView zoomScale="70" zoomScaleNormal="70" workbookViewId="0">
      <pane xSplit="6" ySplit="23" topLeftCell="G24" activePane="bottomRight" state="frozen"/>
      <selection pane="topRight" activeCell="F1" sqref="F1"/>
      <selection pane="bottomLeft" activeCell="A14" sqref="A14"/>
      <selection pane="bottomRight" activeCell="C50" sqref="C50"/>
    </sheetView>
  </sheetViews>
  <sheetFormatPr defaultRowHeight="15"/>
  <cols>
    <col min="1" max="1" width="31" bestFit="1" customWidth="1"/>
    <col min="2" max="2" width="27" bestFit="1" customWidth="1"/>
    <col min="3" max="3" width="12.5703125" customWidth="1"/>
    <col min="36" max="36" width="12.5703125" bestFit="1" customWidth="1"/>
    <col min="40" max="40" width="9.140625" customWidth="1"/>
    <col min="47" max="47" width="12.5703125" bestFit="1" customWidth="1"/>
  </cols>
  <sheetData>
    <row r="1" spans="1:55">
      <c r="A1" t="s">
        <v>47</v>
      </c>
      <c r="C1" t="s">
        <v>108</v>
      </c>
      <c r="D1" t="s">
        <v>48</v>
      </c>
      <c r="E1" t="s">
        <v>49</v>
      </c>
      <c r="F1" t="s">
        <v>50</v>
      </c>
      <c r="G1" t="s">
        <v>51</v>
      </c>
      <c r="H1" t="s">
        <v>52</v>
      </c>
      <c r="I1" t="s">
        <v>53</v>
      </c>
      <c r="J1" t="s">
        <v>54</v>
      </c>
      <c r="K1" t="s">
        <v>55</v>
      </c>
      <c r="L1" t="s">
        <v>56</v>
      </c>
      <c r="M1" t="s">
        <v>57</v>
      </c>
      <c r="N1" t="s">
        <v>58</v>
      </c>
      <c r="O1" t="s">
        <v>59</v>
      </c>
      <c r="P1" t="s">
        <v>60</v>
      </c>
      <c r="Q1" t="s">
        <v>61</v>
      </c>
      <c r="R1" t="s">
        <v>62</v>
      </c>
      <c r="S1" t="s">
        <v>63</v>
      </c>
      <c r="T1" t="s">
        <v>64</v>
      </c>
      <c r="U1" t="s">
        <v>65</v>
      </c>
      <c r="V1" t="s">
        <v>66</v>
      </c>
      <c r="W1" t="s">
        <v>67</v>
      </c>
      <c r="X1" t="s">
        <v>68</v>
      </c>
      <c r="Y1" t="s">
        <v>69</v>
      </c>
      <c r="Z1" t="s">
        <v>70</v>
      </c>
      <c r="AA1" t="s">
        <v>71</v>
      </c>
      <c r="AB1" t="s">
        <v>72</v>
      </c>
      <c r="AC1" t="s">
        <v>73</v>
      </c>
      <c r="AD1" t="s">
        <v>74</v>
      </c>
      <c r="AE1" t="s">
        <v>75</v>
      </c>
      <c r="AF1" t="s">
        <v>76</v>
      </c>
      <c r="AG1" t="s">
        <v>77</v>
      </c>
      <c r="AH1" t="s">
        <v>78</v>
      </c>
      <c r="AI1" t="s">
        <v>79</v>
      </c>
      <c r="AJ1" t="s">
        <v>80</v>
      </c>
      <c r="AK1" t="s">
        <v>81</v>
      </c>
      <c r="AL1" t="s">
        <v>82</v>
      </c>
      <c r="AM1" t="s">
        <v>83</v>
      </c>
      <c r="AN1" t="s">
        <v>84</v>
      </c>
      <c r="AO1" t="s">
        <v>85</v>
      </c>
      <c r="AP1" t="s">
        <v>86</v>
      </c>
      <c r="AQ1" t="s">
        <v>87</v>
      </c>
      <c r="AR1" t="s">
        <v>88</v>
      </c>
      <c r="AS1" t="s">
        <v>89</v>
      </c>
      <c r="AT1" t="s">
        <v>90</v>
      </c>
      <c r="AU1" t="s">
        <v>91</v>
      </c>
      <c r="AV1" t="s">
        <v>92</v>
      </c>
      <c r="AW1" t="s">
        <v>93</v>
      </c>
      <c r="AX1" t="s">
        <v>94</v>
      </c>
      <c r="AY1" t="s">
        <v>95</v>
      </c>
      <c r="AZ1" t="s">
        <v>96</v>
      </c>
      <c r="BA1" t="s">
        <v>97</v>
      </c>
      <c r="BB1" t="s">
        <v>98</v>
      </c>
      <c r="BC1" t="s">
        <v>99</v>
      </c>
    </row>
    <row r="2" spans="1:55">
      <c r="A2" t="s">
        <v>111</v>
      </c>
    </row>
    <row r="3" spans="1:55" s="6" customFormat="1">
      <c r="A3" s="6" t="s">
        <v>128</v>
      </c>
      <c r="B3" s="6" t="s">
        <v>130</v>
      </c>
      <c r="C3" s="6" t="s">
        <v>109</v>
      </c>
      <c r="D3" s="6">
        <v>0.107328504313324</v>
      </c>
      <c r="E3" s="6">
        <v>0.11406781912404</v>
      </c>
      <c r="F3" s="6">
        <v>0.12007421110446</v>
      </c>
      <c r="G3" s="6">
        <v>0.116838624948169</v>
      </c>
      <c r="H3" s="6">
        <v>0.11783969027829801</v>
      </c>
      <c r="I3" s="6">
        <v>0.122675193345992</v>
      </c>
      <c r="J3" s="6">
        <v>0.13456284414013001</v>
      </c>
      <c r="K3" s="6">
        <v>0.12954857940671499</v>
      </c>
      <c r="L3" s="6">
        <v>0.12893185165856499</v>
      </c>
      <c r="M3" s="6">
        <v>0.14202614369882199</v>
      </c>
      <c r="N3" s="6">
        <v>0.16156479380157099</v>
      </c>
      <c r="O3" s="6">
        <v>0.18741373071617901</v>
      </c>
      <c r="P3" s="6">
        <v>0.19389384111152899</v>
      </c>
      <c r="Q3" s="6">
        <v>0.204369274743645</v>
      </c>
      <c r="R3" s="6">
        <v>0.23027184015852301</v>
      </c>
      <c r="S3" s="6">
        <v>0.308481801602907</v>
      </c>
      <c r="T3" s="6">
        <v>0.38344287939241301</v>
      </c>
      <c r="U3" s="6">
        <v>0.441296104739554</v>
      </c>
      <c r="V3" s="6">
        <v>0.53709816056586501</v>
      </c>
      <c r="W3" s="6">
        <v>0.599990908339611</v>
      </c>
      <c r="X3" s="6">
        <v>0.65982357363550304</v>
      </c>
      <c r="Y3" s="6">
        <v>0.79715148554917603</v>
      </c>
      <c r="Z3" s="6">
        <v>0.85851419208359403</v>
      </c>
      <c r="AA3" s="6">
        <v>1.05779535276377</v>
      </c>
      <c r="AB3" s="6">
        <v>1.2463001257016799</v>
      </c>
      <c r="AC3" s="6">
        <v>1.3389668376342401</v>
      </c>
      <c r="AD3" s="6">
        <v>1.4155175996654901</v>
      </c>
      <c r="AE3" s="6">
        <v>1.5753341028535299</v>
      </c>
      <c r="AF3" s="6">
        <v>2.4340680166923501</v>
      </c>
      <c r="AG3" s="6">
        <v>3.6624615313925601</v>
      </c>
      <c r="AH3" s="6">
        <v>3.9321798596020798</v>
      </c>
      <c r="AI3" s="6">
        <v>4.4436374363312998</v>
      </c>
      <c r="AJ3" s="6">
        <v>6.4250039436429498</v>
      </c>
      <c r="AK3" s="6">
        <v>10.0978736926801</v>
      </c>
      <c r="AL3" s="6">
        <v>15.856863623387399</v>
      </c>
      <c r="AM3" s="6">
        <v>27.406289892073801</v>
      </c>
      <c r="AN3" s="6">
        <v>35.4276430312174</v>
      </c>
      <c r="AO3" s="6">
        <v>38.449576418707203</v>
      </c>
      <c r="AP3" s="6">
        <v>42.2931414645468</v>
      </c>
      <c r="AQ3" s="6">
        <v>45.092259487060502</v>
      </c>
      <c r="AR3" s="6">
        <v>48.218637576882898</v>
      </c>
      <c r="AS3" s="6">
        <v>57.319252640130003</v>
      </c>
      <c r="AT3" s="6">
        <v>64.700011604966903</v>
      </c>
      <c r="AU3" s="6">
        <v>73.778577231054697</v>
      </c>
      <c r="AV3" s="6">
        <v>84.843913194847403</v>
      </c>
      <c r="AW3" s="6">
        <v>100</v>
      </c>
      <c r="AX3" s="6">
        <v>108.23952651734901</v>
      </c>
      <c r="AY3" s="6">
        <v>114.06521991412301</v>
      </c>
      <c r="AZ3" s="6">
        <v>127.27167227573401</v>
      </c>
      <c r="BA3" s="6">
        <v>141.95586132293101</v>
      </c>
      <c r="BB3" s="6">
        <v>161.432492026451</v>
      </c>
      <c r="BC3" s="6">
        <v>178.93305366683799</v>
      </c>
    </row>
    <row r="4" spans="1:55" s="6" customFormat="1">
      <c r="A4" s="6" t="s">
        <v>129</v>
      </c>
      <c r="B4" s="6" t="s">
        <v>127</v>
      </c>
      <c r="C4" s="6" t="s">
        <v>109</v>
      </c>
      <c r="E4" s="6">
        <v>6.2791472347755217</v>
      </c>
      <c r="F4" s="6">
        <v>5.2656323462172168</v>
      </c>
      <c r="G4" s="6">
        <v>-2.694655352327203</v>
      </c>
      <c r="H4" s="6">
        <v>0.85679314573677345</v>
      </c>
      <c r="I4" s="6">
        <v>4.1034587381162879</v>
      </c>
      <c r="J4" s="6">
        <v>9.6903460837515638</v>
      </c>
      <c r="K4" s="6">
        <v>-3.726336765142463</v>
      </c>
      <c r="L4" s="6">
        <v>-0.47605905906060286</v>
      </c>
      <c r="M4" s="6">
        <v>10.155979202821868</v>
      </c>
      <c r="N4" s="6">
        <v>13.757079924793487</v>
      </c>
      <c r="O4" s="6">
        <v>15.999114848223002</v>
      </c>
      <c r="P4" s="6">
        <v>3.4576497520149871</v>
      </c>
      <c r="Q4" s="6">
        <v>5.4026644539423359</v>
      </c>
      <c r="R4" s="6">
        <v>12.674393177433089</v>
      </c>
      <c r="S4" s="6">
        <v>33.964188322177364</v>
      </c>
      <c r="T4" s="6">
        <v>24.299999999999883</v>
      </c>
      <c r="U4" s="6">
        <v>15.087834057268907</v>
      </c>
      <c r="V4" s="6">
        <v>21.709245741666322</v>
      </c>
      <c r="W4" s="6">
        <v>11.709730621211719</v>
      </c>
      <c r="X4" s="6">
        <v>9.9722619900142178</v>
      </c>
      <c r="Y4" s="6">
        <v>20.812822912194889</v>
      </c>
      <c r="Z4" s="6">
        <v>7.6977472471426012</v>
      </c>
      <c r="AA4" s="6">
        <v>23.212331551156453</v>
      </c>
      <c r="AB4" s="6">
        <v>17.820533286083304</v>
      </c>
      <c r="AC4" s="6">
        <v>7.4353448275862064</v>
      </c>
      <c r="AD4" s="6">
        <v>5.7171514543634174</v>
      </c>
      <c r="AE4" s="6">
        <v>11.290322580645224</v>
      </c>
      <c r="AF4" s="6">
        <v>54.511224779767417</v>
      </c>
      <c r="AG4" s="6">
        <v>50.466688123591211</v>
      </c>
      <c r="AH4" s="6">
        <v>7.3644003055771634</v>
      </c>
      <c r="AI4" s="6">
        <v>13.006973103742439</v>
      </c>
      <c r="AJ4" s="6">
        <v>44.588842715023134</v>
      </c>
      <c r="AK4" s="6">
        <v>57.165252834921205</v>
      </c>
      <c r="AL4" s="6">
        <v>57.031708911965922</v>
      </c>
      <c r="AM4" s="6">
        <v>72.835502297264355</v>
      </c>
      <c r="AN4" s="6">
        <v>29.268292682927012</v>
      </c>
      <c r="AO4" s="6">
        <v>8.5298742138363508</v>
      </c>
      <c r="AP4" s="6">
        <v>9.9963781238681122</v>
      </c>
      <c r="AQ4" s="6">
        <v>6.6183733947976435</v>
      </c>
      <c r="AR4" s="6">
        <v>6.9332921556515288</v>
      </c>
      <c r="AS4" s="6">
        <v>18.873646209386365</v>
      </c>
      <c r="AT4" s="6">
        <v>12.876579203109713</v>
      </c>
      <c r="AU4" s="6">
        <v>14.031783613143659</v>
      </c>
      <c r="AV4" s="6">
        <v>14.998033818325112</v>
      </c>
      <c r="AW4" s="6">
        <v>17.863493366160583</v>
      </c>
      <c r="AX4" s="6">
        <v>8.239526517349006</v>
      </c>
      <c r="AY4" s="6">
        <v>5.38222365176388</v>
      </c>
      <c r="AZ4" s="6">
        <v>11.577983518160778</v>
      </c>
      <c r="BA4" s="6">
        <v>11.537672747305237</v>
      </c>
      <c r="BB4" s="6">
        <v>13.720201844440368</v>
      </c>
      <c r="BC4" s="6">
        <v>10.840792594293532</v>
      </c>
    </row>
    <row r="5" spans="1:55" s="6" customFormat="1">
      <c r="A5" s="6" t="s">
        <v>131</v>
      </c>
      <c r="B5" s="6" t="s">
        <v>132</v>
      </c>
      <c r="C5" s="6" t="s">
        <v>109</v>
      </c>
      <c r="X5">
        <v>1645.4041967667265</v>
      </c>
      <c r="Y5">
        <v>1391.4398612713965</v>
      </c>
      <c r="Z5">
        <v>1352.9661907543707</v>
      </c>
      <c r="AA5">
        <v>1249.7552200989423</v>
      </c>
      <c r="AB5">
        <v>1160.3147355481342</v>
      </c>
      <c r="AC5">
        <v>1241.2247802434251</v>
      </c>
      <c r="AD5">
        <v>1240.2182496337578</v>
      </c>
      <c r="AE5">
        <v>1200.0988574251967</v>
      </c>
      <c r="AF5">
        <v>1285.2315522126148</v>
      </c>
      <c r="AG5">
        <v>1342.9825246136688</v>
      </c>
      <c r="AH5">
        <v>1417.0287333252295</v>
      </c>
      <c r="AI5">
        <v>1448.2799753141753</v>
      </c>
      <c r="AJ5">
        <v>1454.771610783569</v>
      </c>
      <c r="AK5">
        <v>1451.5339449173036</v>
      </c>
      <c r="AL5">
        <v>1418.8953379555278</v>
      </c>
      <c r="AM5">
        <v>1420.497891053499</v>
      </c>
      <c r="AN5">
        <v>1447.3267292560035</v>
      </c>
      <c r="AO5">
        <v>1452.2271941542829</v>
      </c>
      <c r="AP5">
        <v>1445.4789464432179</v>
      </c>
      <c r="AQ5">
        <v>1427.4945584034169</v>
      </c>
      <c r="AR5">
        <v>1469.2527022764409</v>
      </c>
      <c r="AS5">
        <v>1478.7399710891129</v>
      </c>
      <c r="AT5">
        <v>1465.4691854928049</v>
      </c>
      <c r="AU5">
        <v>1577.1200880880224</v>
      </c>
      <c r="AV5">
        <v>1701.6803813145959</v>
      </c>
      <c r="AW5">
        <v>1749.6513317515614</v>
      </c>
      <c r="AX5">
        <v>1812.5563410894943</v>
      </c>
      <c r="AY5">
        <v>1882.0307259998222</v>
      </c>
      <c r="AZ5">
        <v>1945.7724503227075</v>
      </c>
      <c r="BA5">
        <v>2030.4642840431245</v>
      </c>
      <c r="BB5">
        <v>2134.9455363972916</v>
      </c>
      <c r="BC5">
        <v>2220.6843998592722</v>
      </c>
    </row>
    <row r="7" spans="1:55">
      <c r="A7" t="s">
        <v>100</v>
      </c>
    </row>
    <row r="8" spans="1:55" s="5" customFormat="1">
      <c r="A8" s="5" t="s">
        <v>112</v>
      </c>
      <c r="C8" s="5" t="s">
        <v>110</v>
      </c>
      <c r="BB8" s="5">
        <v>14837693</v>
      </c>
    </row>
    <row r="9" spans="1:55" s="5" customFormat="1">
      <c r="A9" s="5" t="s">
        <v>113</v>
      </c>
      <c r="C9" s="5" t="s">
        <v>110</v>
      </c>
      <c r="BB9" s="5">
        <v>146488</v>
      </c>
    </row>
    <row r="10" spans="1:55" s="5" customFormat="1">
      <c r="A10" s="5" t="s">
        <v>114</v>
      </c>
      <c r="C10" s="5" t="s">
        <v>110</v>
      </c>
      <c r="BB10" s="5">
        <v>5337000</v>
      </c>
    </row>
    <row r="11" spans="1:55" s="5" customFormat="1">
      <c r="A11" s="5" t="s">
        <v>115</v>
      </c>
      <c r="C11" s="5" t="s">
        <v>110</v>
      </c>
      <c r="BB11" s="5">
        <f>152610+86778+1142569+12097189+2009183+2730308+469513+171403+68697+710511+986480+800333+1557665+739936+390275+3471702+551353+75633</f>
        <v>28212138</v>
      </c>
    </row>
    <row r="12" spans="1:55" s="5" customFormat="1">
      <c r="A12" s="5" t="s">
        <v>116</v>
      </c>
      <c r="C12" s="5" t="s">
        <v>110</v>
      </c>
      <c r="BB12" s="5">
        <f>SUM(BB8:BB11)</f>
        <v>48533319</v>
      </c>
    </row>
    <row r="13" spans="1:55" s="5" customFormat="1">
      <c r="A13" s="5" t="s">
        <v>112</v>
      </c>
      <c r="B13" s="5" t="s">
        <v>119</v>
      </c>
      <c r="C13" s="5" t="s">
        <v>110</v>
      </c>
      <c r="BB13" s="5">
        <f>BB8/BB12*100</f>
        <v>30.57217867172859</v>
      </c>
    </row>
    <row r="14" spans="1:55" s="5" customFormat="1">
      <c r="A14" s="5" t="s">
        <v>113</v>
      </c>
      <c r="B14" s="5" t="s">
        <v>119</v>
      </c>
      <c r="C14" s="5" t="s">
        <v>110</v>
      </c>
      <c r="BB14" s="5">
        <f>BB9/BB12*100</f>
        <v>0.30182975946895368</v>
      </c>
    </row>
    <row r="15" spans="1:55" s="5" customFormat="1">
      <c r="A15" s="5" t="s">
        <v>114</v>
      </c>
      <c r="B15" s="5" t="s">
        <v>119</v>
      </c>
      <c r="C15" s="5" t="s">
        <v>110</v>
      </c>
      <c r="BB15" s="5">
        <f>BB10/BB12*100</f>
        <v>10.996569181679085</v>
      </c>
    </row>
    <row r="16" spans="1:55" s="5" customFormat="1">
      <c r="A16" s="5" t="s">
        <v>115</v>
      </c>
      <c r="B16" s="5" t="s">
        <v>119</v>
      </c>
      <c r="C16" s="5" t="s">
        <v>110</v>
      </c>
      <c r="BB16" s="5">
        <f>BB11/BB12*100</f>
        <v>58.129422387123377</v>
      </c>
    </row>
    <row r="17" spans="1:51" s="6" customFormat="1">
      <c r="A17" s="6" t="s">
        <v>112</v>
      </c>
      <c r="B17" s="6" t="s">
        <v>119</v>
      </c>
      <c r="C17" s="6" t="s">
        <v>109</v>
      </c>
      <c r="AA17" s="6">
        <v>33.599998474121094</v>
      </c>
      <c r="AD17" s="6">
        <v>46.900001525878906</v>
      </c>
      <c r="AV17" s="6">
        <v>44.599998474121094</v>
      </c>
    </row>
    <row r="18" spans="1:51" s="6" customFormat="1">
      <c r="A18" s="6" t="s">
        <v>114</v>
      </c>
      <c r="B18" s="6" t="s">
        <v>119</v>
      </c>
      <c r="C18" s="6" t="s">
        <v>109</v>
      </c>
      <c r="AA18" s="6">
        <v>5.6999998092651367</v>
      </c>
      <c r="AD18" s="6">
        <v>7.5</v>
      </c>
      <c r="AV18" s="6">
        <v>11.5</v>
      </c>
    </row>
    <row r="19" spans="1:51" s="6" customFormat="1">
      <c r="A19" s="6" t="s">
        <v>115</v>
      </c>
      <c r="B19" s="6" t="s">
        <v>119</v>
      </c>
      <c r="C19" s="6" t="s">
        <v>109</v>
      </c>
      <c r="AA19" s="6">
        <v>56.5</v>
      </c>
      <c r="AD19" s="6">
        <v>43.700000762939453</v>
      </c>
      <c r="AV19" s="6">
        <v>41.700000762939453</v>
      </c>
    </row>
    <row r="21" spans="1:51">
      <c r="A21" t="s">
        <v>101</v>
      </c>
    </row>
    <row r="22" spans="1:51" s="6" customFormat="1">
      <c r="A22" s="6" t="s">
        <v>121</v>
      </c>
      <c r="B22" s="6" t="s">
        <v>120</v>
      </c>
      <c r="C22" s="6" t="s">
        <v>109</v>
      </c>
    </row>
    <row r="23" spans="1:51" s="6" customFormat="1">
      <c r="A23" s="6" t="s">
        <v>121</v>
      </c>
      <c r="B23" s="6" t="s">
        <v>123</v>
      </c>
      <c r="C23" s="6" t="s">
        <v>109</v>
      </c>
      <c r="AU23" s="6">
        <v>7.0000000000000995</v>
      </c>
      <c r="AV23" s="6">
        <v>6.3000000000000682</v>
      </c>
      <c r="AW23" s="6">
        <v>7.0999999999999659</v>
      </c>
      <c r="AX23" s="6">
        <v>7.4000000000000341</v>
      </c>
      <c r="AY23" s="6">
        <v>7.399999999999892</v>
      </c>
    </row>
    <row r="24" spans="1:51" s="6" customFormat="1">
      <c r="A24" s="6" t="s">
        <v>121</v>
      </c>
      <c r="B24" s="6" t="s">
        <v>124</v>
      </c>
      <c r="C24" s="6" t="s">
        <v>109</v>
      </c>
      <c r="AT24" s="6">
        <v>48.565940110682412</v>
      </c>
      <c r="AU24" s="6">
        <v>42.707270033510163</v>
      </c>
      <c r="AV24" s="6">
        <v>34.210286577775818</v>
      </c>
      <c r="AW24" s="6">
        <v>32.755421734678862</v>
      </c>
      <c r="AX24" s="6">
        <v>31.997665755870848</v>
      </c>
      <c r="AY24" s="6">
        <v>32.714158924872748</v>
      </c>
    </row>
    <row r="25" spans="1:51" s="6" customFormat="1">
      <c r="A25" s="6" t="s">
        <v>126</v>
      </c>
      <c r="B25" s="6" t="s">
        <v>120</v>
      </c>
      <c r="C25" s="6" t="s">
        <v>109</v>
      </c>
    </row>
    <row r="26" spans="1:51" s="6" customFormat="1">
      <c r="A26" s="6" t="s">
        <v>126</v>
      </c>
      <c r="B26" s="6" t="s">
        <v>123</v>
      </c>
      <c r="C26" s="6" t="s">
        <v>109</v>
      </c>
    </row>
    <row r="27" spans="1:51" s="6" customFormat="1">
      <c r="A27" s="6" t="s">
        <v>126</v>
      </c>
      <c r="B27" s="6" t="s">
        <v>124</v>
      </c>
      <c r="C27" s="6" t="s">
        <v>109</v>
      </c>
      <c r="AT27" s="6">
        <v>3.4286303321690421</v>
      </c>
      <c r="AU27" s="6">
        <v>3.3934126121819821</v>
      </c>
      <c r="AV27" s="6">
        <v>3.0584344384543685</v>
      </c>
      <c r="AW27" s="6">
        <v>2.8341560759394908</v>
      </c>
      <c r="AX27" s="6">
        <v>2.5801802135731022</v>
      </c>
    </row>
    <row r="28" spans="1:51" s="6" customFormat="1">
      <c r="A28" s="6" t="s">
        <v>125</v>
      </c>
      <c r="B28" s="6" t="s">
        <v>120</v>
      </c>
      <c r="C28" s="6" t="s">
        <v>109</v>
      </c>
    </row>
    <row r="29" spans="1:51" s="6" customFormat="1">
      <c r="A29" s="6" t="s">
        <v>125</v>
      </c>
      <c r="B29" s="6" t="s">
        <v>123</v>
      </c>
      <c r="C29" s="6" t="s">
        <v>109</v>
      </c>
      <c r="AU29" s="6">
        <v>20.220000000000155</v>
      </c>
      <c r="AV29" s="6">
        <v>5.0299999999998732</v>
      </c>
      <c r="AW29" s="6">
        <v>2.6500000000000625</v>
      </c>
      <c r="AX29" s="6">
        <v>-1.010000000000062</v>
      </c>
      <c r="AY29" s="6">
        <v>-2.9389100795227705</v>
      </c>
    </row>
    <row r="30" spans="1:51" s="6" customFormat="1">
      <c r="A30" s="6" t="s">
        <v>125</v>
      </c>
      <c r="B30" s="6" t="s">
        <v>124</v>
      </c>
      <c r="C30" s="6" t="s">
        <v>109</v>
      </c>
      <c r="AT30" s="6">
        <v>30.51808690300853</v>
      </c>
      <c r="AU30" s="6">
        <v>36.750294742458607</v>
      </c>
      <c r="AV30" s="6">
        <v>42.090646400958619</v>
      </c>
      <c r="AW30" s="6">
        <v>43.507829054871515</v>
      </c>
      <c r="AX30" s="6">
        <v>41.916835495019512</v>
      </c>
      <c r="AY30" s="6">
        <v>40.652046846963884</v>
      </c>
    </row>
    <row r="31" spans="1:51" s="6" customFormat="1">
      <c r="A31" s="6" t="s">
        <v>122</v>
      </c>
      <c r="B31" s="6" t="s">
        <v>120</v>
      </c>
      <c r="C31" s="6" t="s">
        <v>109</v>
      </c>
    </row>
    <row r="32" spans="1:51" s="6" customFormat="1">
      <c r="A32" s="6" t="s">
        <v>122</v>
      </c>
      <c r="B32" s="6" t="s">
        <v>123</v>
      </c>
      <c r="C32" s="6" t="s">
        <v>109</v>
      </c>
      <c r="AU32" s="6">
        <v>3.0102688546981966</v>
      </c>
      <c r="AV32" s="6">
        <v>29.944495015912736</v>
      </c>
      <c r="AW32" s="6">
        <v>10.61515786457133</v>
      </c>
      <c r="AX32" s="6">
        <v>12.404680973651878</v>
      </c>
      <c r="AY32" s="6">
        <v>12.893703438696093</v>
      </c>
    </row>
    <row r="33" spans="1:51" s="6" customFormat="1">
      <c r="A33" s="6" t="s">
        <v>122</v>
      </c>
      <c r="B33" s="6" t="s">
        <v>124</v>
      </c>
      <c r="C33" s="6" t="s">
        <v>109</v>
      </c>
      <c r="AT33" s="6">
        <v>20.915972986308915</v>
      </c>
      <c r="AU33" s="6">
        <v>20.542435224031351</v>
      </c>
      <c r="AV33" s="6">
        <v>23.699067021265378</v>
      </c>
      <c r="AW33" s="6">
        <v>23.736749210449478</v>
      </c>
      <c r="AX33" s="6">
        <v>26.085498749109696</v>
      </c>
      <c r="AY33" s="6">
        <v>26.633794228163492</v>
      </c>
    </row>
    <row r="34" spans="1:51" s="3" customFormat="1">
      <c r="A34" s="3" t="s">
        <v>105</v>
      </c>
      <c r="B34" s="3" t="s">
        <v>118</v>
      </c>
      <c r="C34" s="3" t="s">
        <v>104</v>
      </c>
      <c r="AJ34" s="4">
        <v>14225000000</v>
      </c>
      <c r="AK34" s="4">
        <v>231833000000</v>
      </c>
      <c r="AL34" s="4">
        <v>349245000000</v>
      </c>
      <c r="AM34" s="4">
        <v>619805000000</v>
      </c>
      <c r="AN34" s="4">
        <v>841457000000</v>
      </c>
      <c r="AO34" s="4">
        <v>953549000000</v>
      </c>
      <c r="AP34" s="4">
        <v>1057584000000</v>
      </c>
      <c r="AQ34" s="4">
        <v>1127693000000</v>
      </c>
      <c r="AR34" s="4">
        <v>1192910000000</v>
      </c>
      <c r="AS34" s="4">
        <v>1584312000000</v>
      </c>
      <c r="AT34" s="4">
        <v>1700451000000</v>
      </c>
      <c r="AU34" s="4">
        <v>1940587000000</v>
      </c>
    </row>
    <row r="35" spans="1:51" s="3" customFormat="1">
      <c r="A35" s="3" t="s">
        <v>102</v>
      </c>
      <c r="B35" s="3" t="s">
        <v>118</v>
      </c>
      <c r="C35" s="3" t="s">
        <v>104</v>
      </c>
      <c r="AJ35" s="4">
        <v>321568000000</v>
      </c>
      <c r="AK35" s="4">
        <v>514776000000</v>
      </c>
      <c r="AL35" s="4">
        <v>541821000000</v>
      </c>
      <c r="AM35" s="4">
        <v>794450000000</v>
      </c>
      <c r="AN35" s="4">
        <v>1196978000000</v>
      </c>
      <c r="AO35" s="4">
        <v>1104831000000</v>
      </c>
      <c r="AP35" s="4">
        <v>738029000000</v>
      </c>
      <c r="AQ35" s="4">
        <v>1028605000000</v>
      </c>
      <c r="AR35" s="4">
        <v>2191276000000</v>
      </c>
      <c r="AS35" s="4">
        <v>2229675000000</v>
      </c>
      <c r="AT35" s="4">
        <v>2095245000000</v>
      </c>
      <c r="AU35" s="4">
        <v>3284857000000</v>
      </c>
    </row>
    <row r="36" spans="1:51" s="3" customFormat="1">
      <c r="A36" s="3" t="s">
        <v>103</v>
      </c>
      <c r="B36" s="3" t="s">
        <v>118</v>
      </c>
      <c r="C36" s="3" t="s">
        <v>104</v>
      </c>
      <c r="AJ36" s="4">
        <v>33863000000</v>
      </c>
      <c r="AK36" s="4">
        <v>48051000000</v>
      </c>
      <c r="AL36" s="4">
        <v>72414000000</v>
      </c>
      <c r="AM36" s="4">
        <v>120853000000</v>
      </c>
      <c r="AN36" s="4">
        <v>150603000000</v>
      </c>
      <c r="AO36" s="4">
        <v>164920000000</v>
      </c>
      <c r="AP36" s="4">
        <v>169125000000</v>
      </c>
      <c r="AQ36" s="4">
        <v>180584000000</v>
      </c>
      <c r="AR36" s="4">
        <v>200841000000</v>
      </c>
      <c r="AS36" s="4">
        <v>244586000000</v>
      </c>
      <c r="AT36" s="4">
        <v>293612000000</v>
      </c>
      <c r="AU36" s="4">
        <v>342988000000</v>
      </c>
    </row>
    <row r="37" spans="1:51" s="3" customFormat="1">
      <c r="A37" s="3" t="s">
        <v>106</v>
      </c>
      <c r="B37" s="3" t="s">
        <v>118</v>
      </c>
      <c r="C37" s="3" t="s">
        <v>104</v>
      </c>
      <c r="AJ37" s="4">
        <v>109465000000</v>
      </c>
      <c r="AK37" s="4">
        <v>164934000000</v>
      </c>
      <c r="AL37" s="4">
        <v>259089000000</v>
      </c>
      <c r="AM37" s="4">
        <v>425576000000</v>
      </c>
      <c r="AN37" s="4">
        <v>551420000000</v>
      </c>
      <c r="AO37" s="4">
        <v>611698000000</v>
      </c>
      <c r="AP37" s="4">
        <v>753932000000</v>
      </c>
      <c r="AQ37" s="4">
        <v>976656000000</v>
      </c>
      <c r="AR37" s="4">
        <v>952610000000</v>
      </c>
      <c r="AS37" s="4">
        <v>1119598000000</v>
      </c>
      <c r="AT37" s="4">
        <v>1364858000000</v>
      </c>
      <c r="AU37" s="4">
        <v>1779358000000</v>
      </c>
    </row>
    <row r="38" spans="1:51" s="3" customFormat="1">
      <c r="A38" s="3" t="s">
        <v>107</v>
      </c>
      <c r="B38" s="3" t="s">
        <v>118</v>
      </c>
      <c r="C38" s="3" t="s">
        <v>104</v>
      </c>
      <c r="AJ38" s="4">
        <f>SUM(AJ34:AJ37)</f>
        <v>479121000000</v>
      </c>
      <c r="AK38" s="4">
        <f t="shared" ref="AK38:AU38" si="0">SUM(AK34:AK37)</f>
        <v>959594000000</v>
      </c>
      <c r="AL38" s="4">
        <f t="shared" si="0"/>
        <v>1222569000000</v>
      </c>
      <c r="AM38" s="4">
        <f t="shared" si="0"/>
        <v>1960684000000</v>
      </c>
      <c r="AN38" s="4">
        <f t="shared" si="0"/>
        <v>2740458000000</v>
      </c>
      <c r="AO38" s="4">
        <f t="shared" si="0"/>
        <v>2834998000000</v>
      </c>
      <c r="AP38" s="4">
        <f t="shared" si="0"/>
        <v>2718670000000</v>
      </c>
      <c r="AQ38" s="4">
        <f t="shared" si="0"/>
        <v>3313538000000</v>
      </c>
      <c r="AR38" s="4">
        <f t="shared" si="0"/>
        <v>4537637000000</v>
      </c>
      <c r="AS38" s="4">
        <f t="shared" si="0"/>
        <v>5178171000000</v>
      </c>
      <c r="AT38" s="4">
        <f t="shared" si="0"/>
        <v>5454166000000</v>
      </c>
      <c r="AU38" s="4">
        <f t="shared" si="0"/>
        <v>7347790000000</v>
      </c>
    </row>
    <row r="39" spans="1:51" s="3" customFormat="1">
      <c r="A39" s="3" t="s">
        <v>105</v>
      </c>
      <c r="B39" s="3" t="s">
        <v>117</v>
      </c>
      <c r="C39" s="3" t="s">
        <v>104</v>
      </c>
      <c r="AJ39" s="3">
        <f>AJ34/AJ38*100</f>
        <v>2.9689786087439289</v>
      </c>
      <c r="AK39" s="3">
        <f t="shared" ref="AK39:AU39" si="1">AK34/AK38*100</f>
        <v>24.159488283586601</v>
      </c>
      <c r="AL39" s="3">
        <f t="shared" si="1"/>
        <v>28.566485817978371</v>
      </c>
      <c r="AM39" s="3">
        <f t="shared" si="1"/>
        <v>31.611672253152474</v>
      </c>
      <c r="AN39" s="3">
        <f t="shared" si="1"/>
        <v>30.704977051281208</v>
      </c>
      <c r="AO39" s="3">
        <f t="shared" si="1"/>
        <v>33.63490908988296</v>
      </c>
      <c r="AP39" s="3">
        <f t="shared" si="1"/>
        <v>38.900786046118142</v>
      </c>
      <c r="AQ39" s="3">
        <f t="shared" si="1"/>
        <v>34.032897766677188</v>
      </c>
      <c r="AR39" s="3">
        <f t="shared" si="1"/>
        <v>26.289233801646102</v>
      </c>
      <c r="AS39" s="3">
        <f t="shared" si="1"/>
        <v>30.595976842016228</v>
      </c>
      <c r="AT39" s="3">
        <f t="shared" si="1"/>
        <v>31.177103887193752</v>
      </c>
      <c r="AU39" s="3">
        <f t="shared" si="1"/>
        <v>26.410485329602508</v>
      </c>
    </row>
    <row r="40" spans="1:51" s="3" customFormat="1">
      <c r="A40" s="3" t="s">
        <v>102</v>
      </c>
      <c r="B40" s="3" t="s">
        <v>117</v>
      </c>
      <c r="C40" s="3" t="s">
        <v>104</v>
      </c>
      <c r="AJ40" s="3">
        <f>AJ35/AJ38*100</f>
        <v>67.116239947737625</v>
      </c>
      <c r="AK40" s="3">
        <f t="shared" ref="AK40:AU40" si="2">AK35/AK38*100</f>
        <v>53.645187443856472</v>
      </c>
      <c r="AL40" s="3">
        <f t="shared" si="2"/>
        <v>44.318234799017482</v>
      </c>
      <c r="AM40" s="3">
        <f t="shared" si="2"/>
        <v>40.519022953214282</v>
      </c>
      <c r="AN40" s="3">
        <f t="shared" si="2"/>
        <v>43.678027541381766</v>
      </c>
      <c r="AO40" s="3">
        <f t="shared" si="2"/>
        <v>38.971138603977849</v>
      </c>
      <c r="AP40" s="3">
        <f t="shared" si="2"/>
        <v>27.146693052117392</v>
      </c>
      <c r="AQ40" s="3">
        <f t="shared" si="2"/>
        <v>31.042498984469169</v>
      </c>
      <c r="AR40" s="3">
        <f t="shared" si="2"/>
        <v>48.291125975920949</v>
      </c>
      <c r="AS40" s="3">
        <f t="shared" si="2"/>
        <v>43.059122612984389</v>
      </c>
      <c r="AT40" s="3">
        <f t="shared" si="2"/>
        <v>38.415497438105113</v>
      </c>
      <c r="AU40" s="3">
        <f t="shared" si="2"/>
        <v>44.705373996807204</v>
      </c>
    </row>
    <row r="41" spans="1:51" s="3" customFormat="1">
      <c r="A41" s="3" t="s">
        <v>103</v>
      </c>
      <c r="B41" s="3" t="s">
        <v>117</v>
      </c>
      <c r="C41" s="3" t="s">
        <v>104</v>
      </c>
      <c r="AJ41" s="3">
        <f>AJ36/AJ38*100</f>
        <v>7.0677344553880959</v>
      </c>
      <c r="AK41" s="3">
        <f t="shared" ref="AK41:AU41" si="3">AK36/AK38*100</f>
        <v>5.0074302256996193</v>
      </c>
      <c r="AL41" s="3">
        <f t="shared" si="3"/>
        <v>5.9231012728115955</v>
      </c>
      <c r="AM41" s="3">
        <f t="shared" si="3"/>
        <v>6.1638183409463227</v>
      </c>
      <c r="AN41" s="3">
        <f t="shared" si="3"/>
        <v>5.4955412562425696</v>
      </c>
      <c r="AO41" s="3">
        <f t="shared" si="3"/>
        <v>5.8172880545242007</v>
      </c>
      <c r="AP41" s="3">
        <f t="shared" si="3"/>
        <v>6.2208727061393994</v>
      </c>
      <c r="AQ41" s="3">
        <f t="shared" si="3"/>
        <v>5.4498846851914777</v>
      </c>
      <c r="AR41" s="3">
        <f t="shared" si="3"/>
        <v>4.4261142969347258</v>
      </c>
      <c r="AS41" s="3">
        <f t="shared" si="3"/>
        <v>4.7234052332377585</v>
      </c>
      <c r="AT41" s="3">
        <f t="shared" si="3"/>
        <v>5.3832611622015172</v>
      </c>
      <c r="AU41" s="3">
        <f t="shared" si="3"/>
        <v>4.6679069488921154</v>
      </c>
    </row>
    <row r="42" spans="1:51" s="3" customFormat="1">
      <c r="A42" s="3" t="s">
        <v>106</v>
      </c>
      <c r="B42" s="3" t="s">
        <v>117</v>
      </c>
      <c r="C42" s="3" t="s">
        <v>104</v>
      </c>
      <c r="AJ42" s="3">
        <f>AJ37/AJ38*100</f>
        <v>22.847046988130348</v>
      </c>
      <c r="AK42" s="3">
        <f t="shared" ref="AK42:AU42" si="4">AK37/AK38*100</f>
        <v>17.187894046857316</v>
      </c>
      <c r="AL42" s="3">
        <f t="shared" si="4"/>
        <v>21.192178110192554</v>
      </c>
      <c r="AM42" s="3">
        <f t="shared" si="4"/>
        <v>21.70548645268692</v>
      </c>
      <c r="AN42" s="3">
        <f t="shared" si="4"/>
        <v>20.121454151094454</v>
      </c>
      <c r="AO42" s="3">
        <f t="shared" si="4"/>
        <v>21.576664251614993</v>
      </c>
      <c r="AP42" s="3">
        <f t="shared" si="4"/>
        <v>27.73164819562507</v>
      </c>
      <c r="AQ42" s="3">
        <f t="shared" si="4"/>
        <v>29.474718563662165</v>
      </c>
      <c r="AR42" s="3">
        <f t="shared" si="4"/>
        <v>20.993525925498226</v>
      </c>
      <c r="AS42" s="3">
        <f t="shared" si="4"/>
        <v>21.621495311761624</v>
      </c>
      <c r="AT42" s="3">
        <f t="shared" si="4"/>
        <v>25.024137512499617</v>
      </c>
      <c r="AU42" s="3">
        <f t="shared" si="4"/>
        <v>24.216233724698174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48"/>
  <sheetViews>
    <sheetView zoomScaleNormal="100" workbookViewId="0">
      <selection activeCell="B47" sqref="B47"/>
    </sheetView>
  </sheetViews>
  <sheetFormatPr defaultColWidth="9.140625" defaultRowHeight="15"/>
  <cols>
    <col min="1" max="2" width="9.140625" style="1"/>
    <col min="3" max="3" width="12" style="1" bestFit="1" customWidth="1"/>
    <col min="4" max="4" width="10.42578125" style="1" bestFit="1" customWidth="1"/>
    <col min="5" max="5" width="9.140625" style="1"/>
    <col min="6" max="6" width="12.7109375" style="1" bestFit="1" customWidth="1"/>
    <col min="7" max="11" width="9.140625" style="1"/>
    <col min="12" max="12" width="11.5703125" style="1" bestFit="1" customWidth="1"/>
    <col min="13" max="16384" width="9.140625" style="1"/>
  </cols>
  <sheetData>
    <row r="1" spans="1:12">
      <c r="A1" s="1" t="s">
        <v>0</v>
      </c>
    </row>
    <row r="2" spans="1:12">
      <c r="A2" s="1" t="s">
        <v>1</v>
      </c>
      <c r="B2" s="1" t="s">
        <v>3</v>
      </c>
      <c r="C2" s="1" t="s">
        <v>4</v>
      </c>
      <c r="D2" s="1" t="s">
        <v>6</v>
      </c>
      <c r="E2" s="1" t="s">
        <v>7</v>
      </c>
      <c r="F2" s="1" t="s">
        <v>9</v>
      </c>
      <c r="G2" s="1" t="s">
        <v>9</v>
      </c>
      <c r="H2" s="1" t="s">
        <v>11</v>
      </c>
      <c r="I2" s="1" t="s">
        <v>13</v>
      </c>
      <c r="J2" s="1" t="s">
        <v>14</v>
      </c>
      <c r="K2" s="1" t="s">
        <v>28</v>
      </c>
      <c r="L2" s="1" t="s">
        <v>39</v>
      </c>
    </row>
    <row r="3" spans="1:12">
      <c r="A3" s="1" t="s">
        <v>2</v>
      </c>
      <c r="C3" s="1" t="s">
        <v>5</v>
      </c>
      <c r="D3" s="1" t="s">
        <v>5</v>
      </c>
      <c r="E3" s="1" t="s">
        <v>8</v>
      </c>
      <c r="F3" s="1" t="s">
        <v>8</v>
      </c>
      <c r="G3" s="1" t="s">
        <v>10</v>
      </c>
      <c r="H3" s="1" t="s">
        <v>12</v>
      </c>
      <c r="I3" s="1" t="s">
        <v>12</v>
      </c>
      <c r="J3" s="1" t="s">
        <v>12</v>
      </c>
      <c r="K3" s="1" t="s">
        <v>29</v>
      </c>
      <c r="L3" s="1" t="s">
        <v>5</v>
      </c>
    </row>
    <row r="4" spans="1:12">
      <c r="A4" s="1">
        <v>1985</v>
      </c>
      <c r="B4" s="1" t="s">
        <v>15</v>
      </c>
      <c r="C4" s="1">
        <v>45.74</v>
      </c>
      <c r="D4" s="1">
        <v>38</v>
      </c>
      <c r="E4" s="1">
        <v>53.93</v>
      </c>
      <c r="F4" s="1">
        <v>21.9</v>
      </c>
      <c r="G4" s="1">
        <v>11.43</v>
      </c>
      <c r="H4" s="1">
        <v>0.32969999999999999</v>
      </c>
      <c r="I4" s="1">
        <v>38.68</v>
      </c>
      <c r="J4" s="1">
        <v>0.25280000000000002</v>
      </c>
      <c r="K4" s="1">
        <v>85.83</v>
      </c>
      <c r="L4" s="1">
        <f>C4*K4*1000000</f>
        <v>3925864200</v>
      </c>
    </row>
    <row r="5" spans="1:12">
      <c r="A5" s="1">
        <v>1992</v>
      </c>
      <c r="B5" s="1" t="s">
        <v>15</v>
      </c>
      <c r="C5" s="1">
        <v>40.15</v>
      </c>
      <c r="D5" s="1">
        <v>38</v>
      </c>
      <c r="E5" s="1">
        <v>61.9</v>
      </c>
      <c r="F5" s="1">
        <v>31.12</v>
      </c>
      <c r="G5" s="1">
        <v>19.66</v>
      </c>
      <c r="H5" s="1">
        <v>0.5484</v>
      </c>
      <c r="I5" s="1">
        <v>44.95</v>
      </c>
      <c r="J5" s="1">
        <v>0.3735</v>
      </c>
      <c r="K5" s="1">
        <v>102.44</v>
      </c>
      <c r="L5" s="1">
        <f t="shared" ref="L5:L7" si="0">C5*K5*1000000</f>
        <v>4112965999.9999995</v>
      </c>
    </row>
    <row r="6" spans="1:12">
      <c r="A6" s="1">
        <v>1996</v>
      </c>
      <c r="B6" s="1" t="s">
        <v>15</v>
      </c>
      <c r="C6" s="1">
        <v>39.35</v>
      </c>
      <c r="D6" s="1">
        <v>38</v>
      </c>
      <c r="E6" s="1">
        <v>68.510000000000005</v>
      </c>
      <c r="F6" s="1">
        <v>32.049999999999997</v>
      </c>
      <c r="G6" s="1">
        <v>18.72</v>
      </c>
      <c r="H6" s="1">
        <v>0.51319999999999999</v>
      </c>
      <c r="I6" s="1">
        <v>46.5</v>
      </c>
      <c r="J6" s="1">
        <v>0.3785</v>
      </c>
      <c r="K6" s="1">
        <v>112.62</v>
      </c>
      <c r="L6" s="1">
        <f t="shared" si="0"/>
        <v>4431597000.000001</v>
      </c>
    </row>
    <row r="7" spans="1:12">
      <c r="A7" s="1">
        <v>2003</v>
      </c>
      <c r="B7" s="1" t="s">
        <v>15</v>
      </c>
      <c r="C7" s="1">
        <v>40.520000000000003</v>
      </c>
      <c r="D7" s="1">
        <v>38</v>
      </c>
      <c r="E7" s="1">
        <v>63.07</v>
      </c>
      <c r="F7" s="1">
        <v>28.66</v>
      </c>
      <c r="G7" s="1">
        <v>16.55</v>
      </c>
      <c r="H7" s="1">
        <v>0.46400000000000002</v>
      </c>
      <c r="I7" s="1">
        <v>42.93</v>
      </c>
      <c r="J7" s="1">
        <v>0.31990000000000002</v>
      </c>
      <c r="K7" s="1">
        <v>133.07</v>
      </c>
      <c r="L7" s="1">
        <f t="shared" si="0"/>
        <v>5391996400</v>
      </c>
    </row>
    <row r="8" spans="1:12">
      <c r="A8" s="1">
        <v>2009</v>
      </c>
      <c r="B8" s="1" t="s">
        <v>15</v>
      </c>
      <c r="C8" s="1">
        <v>39.9</v>
      </c>
      <c r="D8" s="1">
        <v>38</v>
      </c>
      <c r="E8" s="1">
        <v>67.98</v>
      </c>
      <c r="F8" s="1">
        <v>33.74</v>
      </c>
      <c r="G8" s="1">
        <v>20.6</v>
      </c>
      <c r="H8" s="1">
        <v>0.5665</v>
      </c>
      <c r="I8" s="1">
        <v>48.83</v>
      </c>
      <c r="J8" s="1">
        <v>0.41660000000000003</v>
      </c>
      <c r="K8" s="1">
        <v>154.49</v>
      </c>
      <c r="L8" s="1">
        <f>C8*K8*1000000</f>
        <v>6164151000</v>
      </c>
    </row>
    <row r="10" spans="1:12">
      <c r="A10" s="1" t="s">
        <v>16</v>
      </c>
      <c r="B10" s="1" t="s">
        <v>17</v>
      </c>
    </row>
    <row r="11" spans="1:12">
      <c r="C11" s="1" t="s">
        <v>18</v>
      </c>
      <c r="D11" s="1" t="s">
        <v>19</v>
      </c>
      <c r="E11" s="1" t="s">
        <v>20</v>
      </c>
      <c r="F11" s="1" t="s">
        <v>21</v>
      </c>
      <c r="G11" s="1" t="s">
        <v>22</v>
      </c>
      <c r="H11" s="1" t="s">
        <v>23</v>
      </c>
      <c r="I11" s="1" t="s">
        <v>24</v>
      </c>
      <c r="J11" s="1" t="s">
        <v>25</v>
      </c>
      <c r="K11" s="1" t="s">
        <v>26</v>
      </c>
      <c r="L11" s="1" t="s">
        <v>27</v>
      </c>
    </row>
    <row r="12" spans="1:12">
      <c r="B12" s="1">
        <v>0</v>
      </c>
      <c r="C12" s="1">
        <v>10</v>
      </c>
      <c r="D12" s="1">
        <v>20</v>
      </c>
      <c r="E12" s="1">
        <v>30</v>
      </c>
      <c r="F12" s="1">
        <v>40</v>
      </c>
      <c r="G12" s="1">
        <v>50</v>
      </c>
      <c r="H12" s="1">
        <v>60</v>
      </c>
      <c r="I12" s="1">
        <v>70</v>
      </c>
      <c r="J12" s="1">
        <v>80</v>
      </c>
      <c r="K12" s="1">
        <v>90</v>
      </c>
      <c r="L12" s="1">
        <v>100</v>
      </c>
    </row>
    <row r="13" spans="1:12">
      <c r="A13" s="1">
        <v>1985</v>
      </c>
      <c r="B13" s="1">
        <v>0</v>
      </c>
      <c r="C13" s="1">
        <v>2.4700000000000002</v>
      </c>
      <c r="D13" s="1">
        <v>3.55</v>
      </c>
      <c r="E13" s="1">
        <v>4.63</v>
      </c>
      <c r="F13" s="1">
        <v>5.78</v>
      </c>
      <c r="G13" s="1">
        <v>7.03</v>
      </c>
      <c r="H13" s="1">
        <v>8.49</v>
      </c>
      <c r="I13" s="1">
        <v>10.29</v>
      </c>
      <c r="J13" s="1">
        <v>12.75</v>
      </c>
      <c r="K13" s="1">
        <v>16.8</v>
      </c>
      <c r="L13" s="1">
        <v>28.21</v>
      </c>
    </row>
    <row r="14" spans="1:12">
      <c r="A14" s="1">
        <v>1992</v>
      </c>
      <c r="B14" s="1">
        <v>0</v>
      </c>
      <c r="C14" s="1">
        <v>1.42</v>
      </c>
      <c r="D14" s="1">
        <v>2.58</v>
      </c>
      <c r="E14" s="1">
        <v>3.76</v>
      </c>
      <c r="F14" s="1">
        <v>5.04</v>
      </c>
      <c r="G14" s="1">
        <v>6.45</v>
      </c>
      <c r="H14" s="1">
        <v>8.1199999999999992</v>
      </c>
      <c r="I14" s="1">
        <v>10.19</v>
      </c>
      <c r="J14" s="1">
        <v>13.07</v>
      </c>
      <c r="K14" s="1">
        <v>17.84</v>
      </c>
      <c r="L14" s="1">
        <v>31.53</v>
      </c>
    </row>
    <row r="15" spans="1:12">
      <c r="A15" s="1">
        <v>1996</v>
      </c>
      <c r="B15" s="1">
        <v>0</v>
      </c>
      <c r="C15" s="1">
        <v>1.89</v>
      </c>
      <c r="D15" s="1">
        <v>3.11</v>
      </c>
      <c r="E15" s="1">
        <v>4.07</v>
      </c>
      <c r="F15" s="1">
        <v>5.05</v>
      </c>
      <c r="G15" s="1">
        <v>6.14</v>
      </c>
      <c r="H15" s="1">
        <v>7.41</v>
      </c>
      <c r="I15" s="1">
        <v>9</v>
      </c>
      <c r="J15" s="1">
        <v>11.22</v>
      </c>
      <c r="K15" s="1">
        <v>15.01</v>
      </c>
      <c r="L15" s="1">
        <v>37.1</v>
      </c>
    </row>
    <row r="16" spans="1:12">
      <c r="A16" s="1">
        <v>2003</v>
      </c>
      <c r="B16" s="1">
        <v>0</v>
      </c>
      <c r="C16" s="1">
        <v>1.99</v>
      </c>
      <c r="D16" s="1">
        <v>3.14</v>
      </c>
      <c r="E16" s="1">
        <v>4.26</v>
      </c>
      <c r="F16" s="1">
        <v>5.41</v>
      </c>
      <c r="G16" s="1">
        <v>6.64</v>
      </c>
      <c r="H16" s="1">
        <v>8.0399999999999991</v>
      </c>
      <c r="I16" s="1">
        <v>9.77</v>
      </c>
      <c r="J16" s="1">
        <v>12.14</v>
      </c>
      <c r="K16" s="1">
        <v>16.190000000000001</v>
      </c>
      <c r="L16" s="1">
        <v>32.42</v>
      </c>
    </row>
    <row r="17" spans="1:12">
      <c r="A17" s="1">
        <v>2009</v>
      </c>
      <c r="B17" s="1">
        <v>0</v>
      </c>
      <c r="C17" s="1">
        <v>1.75</v>
      </c>
      <c r="D17" s="1">
        <v>2.66</v>
      </c>
      <c r="E17" s="1">
        <v>3.62</v>
      </c>
      <c r="F17" s="1">
        <v>4.6500000000000004</v>
      </c>
      <c r="G17" s="1">
        <v>5.8</v>
      </c>
      <c r="H17" s="1">
        <v>7.18</v>
      </c>
      <c r="I17" s="1">
        <v>8.92</v>
      </c>
      <c r="J17" s="1">
        <v>11.41</v>
      </c>
      <c r="K17" s="1">
        <v>15.78</v>
      </c>
      <c r="L17" s="1">
        <v>38.229999999999997</v>
      </c>
    </row>
    <row r="18" spans="1:12">
      <c r="A18" s="1" t="s">
        <v>37</v>
      </c>
    </row>
    <row r="19" spans="1:12">
      <c r="C19" s="1" t="s">
        <v>18</v>
      </c>
      <c r="D19" s="1" t="s">
        <v>19</v>
      </c>
      <c r="E19" s="1" t="s">
        <v>20</v>
      </c>
      <c r="F19" s="1" t="s">
        <v>21</v>
      </c>
      <c r="G19" s="1" t="s">
        <v>22</v>
      </c>
      <c r="H19" s="1" t="s">
        <v>23</v>
      </c>
      <c r="I19" s="1" t="s">
        <v>24</v>
      </c>
      <c r="J19" s="1" t="s">
        <v>25</v>
      </c>
      <c r="K19" s="1" t="s">
        <v>26</v>
      </c>
      <c r="L19" s="1" t="s">
        <v>27</v>
      </c>
    </row>
    <row r="20" spans="1:12">
      <c r="A20" s="1" t="s">
        <v>38</v>
      </c>
      <c r="B20" s="1">
        <v>0</v>
      </c>
      <c r="C20" s="1">
        <v>10</v>
      </c>
      <c r="D20" s="1">
        <v>20</v>
      </c>
      <c r="E20" s="1">
        <v>30</v>
      </c>
      <c r="F20" s="1">
        <v>40</v>
      </c>
      <c r="G20" s="1">
        <v>50</v>
      </c>
      <c r="H20" s="1">
        <v>60</v>
      </c>
      <c r="I20" s="1">
        <v>70</v>
      </c>
      <c r="J20" s="1">
        <v>80</v>
      </c>
      <c r="K20" s="1">
        <v>90</v>
      </c>
      <c r="L20" s="1">
        <v>100</v>
      </c>
    </row>
    <row r="21" spans="1:12">
      <c r="A21" s="1">
        <v>1985</v>
      </c>
      <c r="B21" s="1">
        <v>0</v>
      </c>
      <c r="C21" s="1">
        <f>C13</f>
        <v>2.4700000000000002</v>
      </c>
      <c r="D21" s="1">
        <f t="shared" ref="D21:L21" si="1">C21+D13</f>
        <v>6.02</v>
      </c>
      <c r="E21" s="1">
        <f t="shared" si="1"/>
        <v>10.649999999999999</v>
      </c>
      <c r="F21" s="1">
        <f t="shared" si="1"/>
        <v>16.43</v>
      </c>
      <c r="G21" s="1">
        <f t="shared" si="1"/>
        <v>23.46</v>
      </c>
      <c r="H21" s="1">
        <f t="shared" si="1"/>
        <v>31.950000000000003</v>
      </c>
      <c r="I21" s="1">
        <f t="shared" si="1"/>
        <v>42.24</v>
      </c>
      <c r="J21" s="1">
        <f t="shared" si="1"/>
        <v>54.99</v>
      </c>
      <c r="K21" s="1">
        <f t="shared" si="1"/>
        <v>71.790000000000006</v>
      </c>
      <c r="L21" s="1">
        <f t="shared" si="1"/>
        <v>100</v>
      </c>
    </row>
    <row r="22" spans="1:12">
      <c r="A22" s="1">
        <v>1992</v>
      </c>
      <c r="B22" s="1">
        <v>0</v>
      </c>
      <c r="C22" s="1">
        <f>C14</f>
        <v>1.42</v>
      </c>
      <c r="D22" s="1">
        <f t="shared" ref="D22:L22" si="2">C22+D14</f>
        <v>4</v>
      </c>
      <c r="E22" s="1">
        <f t="shared" si="2"/>
        <v>7.76</v>
      </c>
      <c r="F22" s="1">
        <f t="shared" si="2"/>
        <v>12.8</v>
      </c>
      <c r="G22" s="1">
        <f t="shared" si="2"/>
        <v>19.25</v>
      </c>
      <c r="H22" s="1">
        <f t="shared" si="2"/>
        <v>27.369999999999997</v>
      </c>
      <c r="I22" s="1">
        <f t="shared" si="2"/>
        <v>37.559999999999995</v>
      </c>
      <c r="J22" s="1">
        <f t="shared" si="2"/>
        <v>50.629999999999995</v>
      </c>
      <c r="K22" s="1">
        <f t="shared" si="2"/>
        <v>68.47</v>
      </c>
      <c r="L22" s="1">
        <f t="shared" si="2"/>
        <v>100</v>
      </c>
    </row>
    <row r="23" spans="1:12">
      <c r="A23" s="1">
        <v>1996</v>
      </c>
      <c r="B23" s="1">
        <v>0</v>
      </c>
      <c r="C23" s="1">
        <f>C15</f>
        <v>1.89</v>
      </c>
      <c r="D23" s="1">
        <f t="shared" ref="D23:L23" si="3">C23+D15</f>
        <v>5</v>
      </c>
      <c r="E23" s="1">
        <f t="shared" si="3"/>
        <v>9.07</v>
      </c>
      <c r="F23" s="1">
        <f t="shared" si="3"/>
        <v>14.120000000000001</v>
      </c>
      <c r="G23" s="1">
        <f t="shared" si="3"/>
        <v>20.260000000000002</v>
      </c>
      <c r="H23" s="1">
        <f t="shared" si="3"/>
        <v>27.67</v>
      </c>
      <c r="I23" s="1">
        <f t="shared" si="3"/>
        <v>36.67</v>
      </c>
      <c r="J23" s="1">
        <f t="shared" si="3"/>
        <v>47.89</v>
      </c>
      <c r="K23" s="1">
        <f t="shared" si="3"/>
        <v>62.9</v>
      </c>
      <c r="L23" s="1">
        <f t="shared" si="3"/>
        <v>100</v>
      </c>
    </row>
    <row r="24" spans="1:12">
      <c r="A24" s="1">
        <v>2003</v>
      </c>
      <c r="B24" s="1">
        <v>0</v>
      </c>
      <c r="C24" s="1">
        <f>C16</f>
        <v>1.99</v>
      </c>
      <c r="D24" s="1">
        <f t="shared" ref="D24:L24" si="4">C24+D16</f>
        <v>5.13</v>
      </c>
      <c r="E24" s="1">
        <f t="shared" si="4"/>
        <v>9.39</v>
      </c>
      <c r="F24" s="1">
        <f t="shared" si="4"/>
        <v>14.8</v>
      </c>
      <c r="G24" s="1">
        <f t="shared" si="4"/>
        <v>21.44</v>
      </c>
      <c r="H24" s="1">
        <f t="shared" si="4"/>
        <v>29.48</v>
      </c>
      <c r="I24" s="1">
        <f t="shared" si="4"/>
        <v>39.25</v>
      </c>
      <c r="J24" s="1">
        <f t="shared" si="4"/>
        <v>51.39</v>
      </c>
      <c r="K24" s="1">
        <f t="shared" si="4"/>
        <v>67.58</v>
      </c>
      <c r="L24" s="1">
        <f t="shared" si="4"/>
        <v>100</v>
      </c>
    </row>
    <row r="25" spans="1:12">
      <c r="A25" s="1">
        <v>2009</v>
      </c>
      <c r="B25" s="1">
        <v>0</v>
      </c>
      <c r="C25" s="1">
        <f>C17</f>
        <v>1.75</v>
      </c>
      <c r="D25" s="1">
        <f t="shared" ref="D25:L25" si="5">C25+D17</f>
        <v>4.41</v>
      </c>
      <c r="E25" s="1">
        <f t="shared" si="5"/>
        <v>8.0300000000000011</v>
      </c>
      <c r="F25" s="1">
        <f t="shared" si="5"/>
        <v>12.680000000000001</v>
      </c>
      <c r="G25" s="1">
        <f t="shared" si="5"/>
        <v>18.48</v>
      </c>
      <c r="H25" s="1">
        <f t="shared" si="5"/>
        <v>25.66</v>
      </c>
      <c r="I25" s="1">
        <f t="shared" si="5"/>
        <v>34.58</v>
      </c>
      <c r="J25" s="1">
        <f t="shared" si="5"/>
        <v>45.989999999999995</v>
      </c>
      <c r="K25" s="1">
        <f t="shared" si="5"/>
        <v>61.769999999999996</v>
      </c>
      <c r="L25" s="1">
        <f t="shared" si="5"/>
        <v>100</v>
      </c>
    </row>
    <row r="27" spans="1:12">
      <c r="A27" s="1" t="s">
        <v>40</v>
      </c>
      <c r="C27" s="1" t="s">
        <v>18</v>
      </c>
      <c r="D27" s="1" t="s">
        <v>19</v>
      </c>
      <c r="E27" s="1" t="s">
        <v>20</v>
      </c>
      <c r="F27" s="1" t="s">
        <v>21</v>
      </c>
      <c r="G27" s="1" t="s">
        <v>22</v>
      </c>
      <c r="H27" s="1" t="s">
        <v>23</v>
      </c>
      <c r="I27" s="1" t="s">
        <v>24</v>
      </c>
      <c r="J27" s="1" t="s">
        <v>25</v>
      </c>
      <c r="K27" s="1" t="s">
        <v>26</v>
      </c>
      <c r="L27" s="1" t="s">
        <v>27</v>
      </c>
    </row>
    <row r="28" spans="1:12">
      <c r="A28" s="1">
        <v>1985</v>
      </c>
      <c r="B28" s="1">
        <v>0</v>
      </c>
      <c r="C28" s="1">
        <f>$L$4*C13/100</f>
        <v>96968845.739999995</v>
      </c>
      <c r="D28" s="1">
        <f t="shared" ref="D28:K28" si="6">$L$4*D13/100</f>
        <v>139368179.09999999</v>
      </c>
      <c r="E28" s="1">
        <f t="shared" si="6"/>
        <v>181767512.46000001</v>
      </c>
      <c r="F28" s="1">
        <f t="shared" si="6"/>
        <v>226914950.75999999</v>
      </c>
      <c r="G28" s="1">
        <f t="shared" si="6"/>
        <v>275988253.25999999</v>
      </c>
      <c r="H28" s="1">
        <f t="shared" si="6"/>
        <v>333305870.57999998</v>
      </c>
      <c r="I28" s="1">
        <f t="shared" si="6"/>
        <v>403971426.18000001</v>
      </c>
      <c r="J28" s="1">
        <f t="shared" si="6"/>
        <v>500547685.5</v>
      </c>
      <c r="K28" s="1">
        <f t="shared" si="6"/>
        <v>659545185.60000002</v>
      </c>
      <c r="L28" s="1">
        <f>$L$4*L13/100</f>
        <v>1107486290.8199999</v>
      </c>
    </row>
    <row r="29" spans="1:12">
      <c r="A29" s="1">
        <v>1992</v>
      </c>
      <c r="B29" s="1">
        <v>0</v>
      </c>
      <c r="C29" s="1">
        <f>$L$5*C14/100</f>
        <v>58404117.199999988</v>
      </c>
      <c r="D29" s="1">
        <f t="shared" ref="D29:L29" si="7">$L$5*D14/100</f>
        <v>106114522.8</v>
      </c>
      <c r="E29" s="1">
        <f t="shared" si="7"/>
        <v>154647521.59999999</v>
      </c>
      <c r="F29" s="1">
        <f t="shared" si="7"/>
        <v>207293486.39999998</v>
      </c>
      <c r="G29" s="1">
        <f t="shared" si="7"/>
        <v>265286306.99999997</v>
      </c>
      <c r="H29" s="1">
        <f t="shared" si="7"/>
        <v>333972839.19999993</v>
      </c>
      <c r="I29" s="1">
        <f t="shared" si="7"/>
        <v>419111235.39999992</v>
      </c>
      <c r="J29" s="1">
        <f t="shared" si="7"/>
        <v>537564656.19999993</v>
      </c>
      <c r="K29" s="1">
        <f t="shared" si="7"/>
        <v>733753134.39999986</v>
      </c>
      <c r="L29" s="1">
        <f t="shared" si="7"/>
        <v>1296818179.8</v>
      </c>
    </row>
    <row r="30" spans="1:12">
      <c r="A30" s="1">
        <v>1996</v>
      </c>
      <c r="B30" s="1">
        <v>0</v>
      </c>
      <c r="C30" s="1">
        <f>$L$6*C15/100</f>
        <v>83757183.300000012</v>
      </c>
      <c r="D30" s="1">
        <f t="shared" ref="D30:L30" si="8">$L$6*D15/100</f>
        <v>137822666.70000002</v>
      </c>
      <c r="E30" s="1">
        <f t="shared" si="8"/>
        <v>180365997.90000004</v>
      </c>
      <c r="F30" s="1">
        <f t="shared" si="8"/>
        <v>223795648.50000003</v>
      </c>
      <c r="G30" s="1">
        <f t="shared" si="8"/>
        <v>272100055.80000001</v>
      </c>
      <c r="H30" s="1">
        <f t="shared" si="8"/>
        <v>328381337.70000005</v>
      </c>
      <c r="I30" s="1">
        <f t="shared" si="8"/>
        <v>398843730.00000006</v>
      </c>
      <c r="J30" s="1">
        <f t="shared" si="8"/>
        <v>497225183.40000015</v>
      </c>
      <c r="K30" s="1">
        <f t="shared" si="8"/>
        <v>665182709.70000017</v>
      </c>
      <c r="L30" s="1">
        <f t="shared" si="8"/>
        <v>1644122487.0000002</v>
      </c>
    </row>
    <row r="31" spans="1:12">
      <c r="A31" s="1">
        <v>2003</v>
      </c>
      <c r="B31" s="1">
        <v>0</v>
      </c>
      <c r="C31" s="1">
        <f>$L$7*C16/100</f>
        <v>107300728.36</v>
      </c>
      <c r="D31" s="1">
        <f t="shared" ref="D31:L31" si="9">$L$7*D16/100</f>
        <v>169308686.96000001</v>
      </c>
      <c r="E31" s="1">
        <f t="shared" si="9"/>
        <v>229699046.63999999</v>
      </c>
      <c r="F31" s="1">
        <f t="shared" si="9"/>
        <v>291707005.24000001</v>
      </c>
      <c r="G31" s="1">
        <f t="shared" si="9"/>
        <v>358028560.95999998</v>
      </c>
      <c r="H31" s="1">
        <f t="shared" si="9"/>
        <v>433516510.55999994</v>
      </c>
      <c r="I31" s="1">
        <f t="shared" si="9"/>
        <v>526798048.27999997</v>
      </c>
      <c r="J31" s="1">
        <f t="shared" si="9"/>
        <v>654588362.96000004</v>
      </c>
      <c r="K31" s="1">
        <f t="shared" si="9"/>
        <v>872964217.15999997</v>
      </c>
      <c r="L31" s="1">
        <f t="shared" si="9"/>
        <v>1748085232.8800001</v>
      </c>
    </row>
    <row r="32" spans="1:12">
      <c r="A32" s="1">
        <v>2009</v>
      </c>
      <c r="B32" s="1">
        <v>0</v>
      </c>
      <c r="C32" s="1">
        <f>$L$8*C17/100</f>
        <v>107872642.5</v>
      </c>
      <c r="D32" s="1">
        <f>$L$8*D17/100</f>
        <v>163966416.59999999</v>
      </c>
      <c r="E32" s="1">
        <f t="shared" ref="E32:K32" si="10">$L$8*E17/100</f>
        <v>223142266.19999999</v>
      </c>
      <c r="F32" s="1">
        <f t="shared" si="10"/>
        <v>286633021.50000006</v>
      </c>
      <c r="G32" s="1">
        <f t="shared" si="10"/>
        <v>357520758</v>
      </c>
      <c r="H32" s="1">
        <f t="shared" si="10"/>
        <v>442586041.80000001</v>
      </c>
      <c r="I32" s="1">
        <f t="shared" si="10"/>
        <v>549842269.20000005</v>
      </c>
      <c r="J32" s="1">
        <f t="shared" si="10"/>
        <v>703329629.10000002</v>
      </c>
      <c r="K32" s="1">
        <f t="shared" si="10"/>
        <v>972703027.79999995</v>
      </c>
      <c r="L32" s="1">
        <f>$L$8*L17/100</f>
        <v>2356554927.2999997</v>
      </c>
    </row>
    <row r="34" spans="1:12">
      <c r="C34" s="1" t="s">
        <v>18</v>
      </c>
      <c r="D34" s="1" t="s">
        <v>19</v>
      </c>
      <c r="E34" s="1" t="s">
        <v>20</v>
      </c>
      <c r="F34" s="1" t="s">
        <v>21</v>
      </c>
      <c r="G34" s="1" t="s">
        <v>22</v>
      </c>
      <c r="H34" s="1" t="s">
        <v>23</v>
      </c>
      <c r="I34" s="1" t="s">
        <v>24</v>
      </c>
      <c r="J34" s="1" t="s">
        <v>25</v>
      </c>
      <c r="K34" s="1" t="s">
        <v>26</v>
      </c>
      <c r="L34" s="1" t="s">
        <v>27</v>
      </c>
    </row>
    <row r="35" spans="1:12">
      <c r="A35" s="1" t="s">
        <v>41</v>
      </c>
      <c r="B35" s="1">
        <v>0</v>
      </c>
      <c r="C35" s="1">
        <v>10</v>
      </c>
      <c r="D35" s="1">
        <v>20</v>
      </c>
      <c r="E35" s="1">
        <v>30</v>
      </c>
      <c r="F35" s="1">
        <v>40</v>
      </c>
      <c r="G35" s="1">
        <v>50</v>
      </c>
      <c r="H35" s="1">
        <v>60</v>
      </c>
      <c r="I35" s="1">
        <v>70</v>
      </c>
      <c r="J35" s="1">
        <v>80</v>
      </c>
      <c r="K35" s="1">
        <v>90</v>
      </c>
      <c r="L35" s="1">
        <v>100</v>
      </c>
    </row>
    <row r="36" spans="1:12">
      <c r="A36" s="1" t="s">
        <v>43</v>
      </c>
      <c r="C36" s="1">
        <f>(C29-C28)/C28/7*100</f>
        <v>-5.6814607745847709</v>
      </c>
      <c r="D36" s="1">
        <f t="shared" ref="D36:K36" si="11">(D29-D28)/D28/7*100</f>
        <v>-3.4086133285581752</v>
      </c>
      <c r="E36" s="1">
        <f t="shared" si="11"/>
        <v>-2.1314504204506899</v>
      </c>
      <c r="F36" s="1">
        <f t="shared" si="11"/>
        <v>-1.235293808431144</v>
      </c>
      <c r="G36" s="1">
        <f t="shared" si="11"/>
        <v>-0.55395454250511411</v>
      </c>
      <c r="H36" s="1">
        <f>(H29-H28)/H28/7*100</f>
        <v>2.8586724639071196E-2</v>
      </c>
      <c r="I36" s="1">
        <f t="shared" si="11"/>
        <v>0.5353917996189439</v>
      </c>
      <c r="J36" s="1">
        <f t="shared" si="11"/>
        <v>1.056470507129847</v>
      </c>
      <c r="K36" s="1">
        <f t="shared" si="11"/>
        <v>1.6073402966641441</v>
      </c>
      <c r="L36" s="1">
        <f>(L29-L28)/L28/7*100</f>
        <v>2.4422345392106166</v>
      </c>
    </row>
    <row r="37" spans="1:12">
      <c r="A37" s="1" t="s">
        <v>44</v>
      </c>
      <c r="C37" s="1">
        <f>(C30-C29)/C29/4*100</f>
        <v>10.852431008065999</v>
      </c>
      <c r="D37" s="1">
        <f t="shared" ref="D37:L37" si="12">(D30-D29)/D29/4*100</f>
        <v>7.4702649230591511</v>
      </c>
      <c r="E37" s="1">
        <f t="shared" si="12"/>
        <v>4.1575959371857216</v>
      </c>
      <c r="F37" s="1">
        <f t="shared" si="12"/>
        <v>1.9901930333880542</v>
      </c>
      <c r="G37" s="1">
        <f t="shared" si="12"/>
        <v>0.64211274952838426</v>
      </c>
      <c r="H37" s="1">
        <f>(H30-H29)/H29/4*100</f>
        <v>-0.41855959854353647</v>
      </c>
      <c r="I37" s="1">
        <f t="shared" si="12"/>
        <v>-1.2089574132185064</v>
      </c>
      <c r="J37" s="1">
        <f t="shared" si="12"/>
        <v>-1.8760288801888581</v>
      </c>
      <c r="K37" s="1">
        <f t="shared" si="12"/>
        <v>-2.3362906911488248</v>
      </c>
      <c r="L37" s="1">
        <f t="shared" si="12"/>
        <v>6.6953161323965018</v>
      </c>
    </row>
    <row r="38" spans="1:12">
      <c r="A38" s="1" t="s">
        <v>45</v>
      </c>
      <c r="C38" s="1">
        <f>(C31-C30)/C30/7*100</f>
        <v>4.0156120913870286</v>
      </c>
      <c r="D38" s="1">
        <f t="shared" ref="D38:L38" si="13">(D31-D30)/D30/7*100</f>
        <v>3.2636162120390262</v>
      </c>
      <c r="E38" s="1">
        <f t="shared" si="13"/>
        <v>3.9073763755272433</v>
      </c>
      <c r="F38" s="1">
        <f t="shared" si="13"/>
        <v>4.3350362066707326</v>
      </c>
      <c r="G38" s="1">
        <f t="shared" si="13"/>
        <v>4.5113922160183737</v>
      </c>
      <c r="H38" s="1">
        <f t="shared" si="13"/>
        <v>4.5737405523003964</v>
      </c>
      <c r="I38" s="1">
        <f>(I31-I30)/I30/7*100</f>
        <v>4.5830451755413764</v>
      </c>
      <c r="J38" s="1">
        <f t="shared" si="13"/>
        <v>4.5211817448860776</v>
      </c>
      <c r="K38" s="1">
        <f t="shared" si="13"/>
        <v>4.4623938748607674</v>
      </c>
      <c r="L38" s="1">
        <f t="shared" si="13"/>
        <v>0.90332812533327878</v>
      </c>
    </row>
    <row r="39" spans="1:12">
      <c r="A39" s="1" t="s">
        <v>46</v>
      </c>
      <c r="C39" s="1">
        <f>(C32-C31)/C31/6*100</f>
        <v>8.8833528709639994E-2</v>
      </c>
      <c r="D39" s="1">
        <f t="shared" ref="D39:L39" si="14">(D32-D31)/D31/6*100</f>
        <v>-0.52589055489142855</v>
      </c>
      <c r="E39" s="1">
        <f t="shared" si="14"/>
        <v>-0.47575153488238253</v>
      </c>
      <c r="F39" s="1">
        <f t="shared" si="14"/>
        <v>-0.28990183350958404</v>
      </c>
      <c r="G39" s="1">
        <f t="shared" si="14"/>
        <v>-2.3638847816981463E-2</v>
      </c>
      <c r="H39" s="1">
        <f t="shared" si="14"/>
        <v>0.34868073145527945</v>
      </c>
      <c r="I39" s="1">
        <f t="shared" si="14"/>
        <v>0.72906562566178978</v>
      </c>
      <c r="J39" s="1">
        <f t="shared" si="14"/>
        <v>1.2410157002994369</v>
      </c>
      <c r="K39" s="1">
        <f t="shared" si="14"/>
        <v>1.9042172382215659</v>
      </c>
      <c r="L39" s="1">
        <f t="shared" si="14"/>
        <v>5.8012969750673573</v>
      </c>
    </row>
    <row r="40" spans="1:12">
      <c r="A40" s="1" t="s">
        <v>42</v>
      </c>
      <c r="C40" s="1">
        <f t="shared" ref="C40:L40" si="15">(C32-C28)/C28/25*100</f>
        <v>0.44978556470543407</v>
      </c>
      <c r="D40" s="1">
        <f t="shared" si="15"/>
        <v>0.70599293637467064</v>
      </c>
      <c r="E40" s="1">
        <f t="shared" si="15"/>
        <v>0.91049832129060926</v>
      </c>
      <c r="F40" s="1">
        <f t="shared" si="15"/>
        <v>1.0526952153657214</v>
      </c>
      <c r="G40" s="1">
        <f t="shared" si="15"/>
        <v>1.1816807965836251</v>
      </c>
      <c r="H40" s="1">
        <f t="shared" si="15"/>
        <v>1.3114701043799424</v>
      </c>
      <c r="I40" s="1">
        <f t="shared" si="15"/>
        <v>1.4443679286861588</v>
      </c>
      <c r="J40" s="1">
        <f t="shared" si="15"/>
        <v>1.6204805214307603</v>
      </c>
      <c r="K40" s="1">
        <f t="shared" si="15"/>
        <v>1.8992351034455033</v>
      </c>
      <c r="L40" s="1">
        <f t="shared" si="15"/>
        <v>4.5113646889666512</v>
      </c>
    </row>
    <row r="42" spans="1:12">
      <c r="A42" s="1" t="s">
        <v>36</v>
      </c>
    </row>
    <row r="43" spans="1:12">
      <c r="A43" s="1" t="s">
        <v>35</v>
      </c>
    </row>
    <row r="44" spans="1:12">
      <c r="A44" s="1" t="s">
        <v>30</v>
      </c>
    </row>
    <row r="45" spans="1:12">
      <c r="A45" s="1" t="s">
        <v>31</v>
      </c>
    </row>
    <row r="46" spans="1:12">
      <c r="A46" s="1" t="s">
        <v>32</v>
      </c>
    </row>
    <row r="47" spans="1:12">
      <c r="A47" s="1" t="s">
        <v>33</v>
      </c>
    </row>
    <row r="48" spans="1:12">
      <c r="A48" s="1" t="s">
        <v>34</v>
      </c>
    </row>
  </sheetData>
  <sortState ref="A29:N33">
    <sortCondition ref="A29:A33"/>
  </sortState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83"/>
  <sheetViews>
    <sheetView tabSelected="1" zoomScale="70" zoomScaleNormal="70" workbookViewId="0">
      <selection activeCell="AI22" sqref="AI22"/>
    </sheetView>
  </sheetViews>
  <sheetFormatPr defaultRowHeight="15"/>
  <cols>
    <col min="8" max="8" width="9.5703125" bestFit="1" customWidth="1"/>
  </cols>
  <sheetData>
    <row r="1" spans="1:1">
      <c r="A1" s="2"/>
    </row>
    <row r="2" spans="1:1">
      <c r="A2" s="2"/>
    </row>
    <row r="3" spans="1:1">
      <c r="A3" s="2"/>
    </row>
    <row r="4" spans="1:1">
      <c r="A4" s="2"/>
    </row>
    <row r="5" spans="1:1">
      <c r="A5" s="2"/>
    </row>
    <row r="80" spans="1:5">
      <c r="A80" s="3" t="s">
        <v>105</v>
      </c>
      <c r="B80" s="3">
        <v>2.9689786087439289</v>
      </c>
      <c r="C80" s="3">
        <v>24.159488283586601</v>
      </c>
      <c r="D80" s="3">
        <v>30.704977051281208</v>
      </c>
      <c r="E80" s="3">
        <v>26.410485329602508</v>
      </c>
    </row>
    <row r="81" spans="1:5">
      <c r="A81" s="3" t="s">
        <v>102</v>
      </c>
      <c r="B81" s="3">
        <v>67.116239947737625</v>
      </c>
      <c r="C81" s="3">
        <v>53.645187443856472</v>
      </c>
      <c r="D81" s="3">
        <v>43.678027541381766</v>
      </c>
      <c r="E81" s="3">
        <v>44.705373996807204</v>
      </c>
    </row>
    <row r="82" spans="1:5">
      <c r="A82" s="3" t="s">
        <v>103</v>
      </c>
      <c r="B82" s="3">
        <v>7.0677344553880959</v>
      </c>
      <c r="C82" s="3">
        <v>5.0074302256996193</v>
      </c>
      <c r="D82" s="3">
        <v>5.4955412562425696</v>
      </c>
      <c r="E82" s="3">
        <v>4.6679069488921154</v>
      </c>
    </row>
    <row r="83" spans="1:5">
      <c r="A83" s="3" t="s">
        <v>106</v>
      </c>
      <c r="B83" s="3">
        <v>22.847046988130348</v>
      </c>
      <c r="C83" s="3">
        <v>17.187894046857316</v>
      </c>
      <c r="D83" s="3">
        <v>20.121454151094454</v>
      </c>
      <c r="E83" s="3">
        <v>24.216233724698174</v>
      </c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Macroecon</vt:lpstr>
      <vt:lpstr>Povcal</vt:lpstr>
      <vt:lpstr>Chart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Ippei Tsuruga</dc:creator>
  <cp:lastModifiedBy>Ippei Tsuruga</cp:lastModifiedBy>
  <dcterms:created xsi:type="dcterms:W3CDTF">2012-09-18T15:11:14Z</dcterms:created>
  <dcterms:modified xsi:type="dcterms:W3CDTF">2015-01-29T04:48:05Z</dcterms:modified>
</cp:coreProperties>
</file>